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/>
  </bookViews>
  <sheets>
    <sheet name="Calculs" sheetId="1" r:id="rId1"/>
  </sheets>
  <calcPr calcId="125725"/>
</workbook>
</file>

<file path=xl/calcChain.xml><?xml version="1.0" encoding="utf-8"?>
<calcChain xmlns="http://schemas.openxmlformats.org/spreadsheetml/2006/main">
  <c r="F4" i="1"/>
  <c r="D4"/>
  <c r="H4" s="1"/>
  <c r="J5" l="1"/>
  <c r="M4"/>
  <c r="I4"/>
  <c r="J4"/>
  <c r="L5" s="1"/>
  <c r="K4" l="1"/>
  <c r="M5" s="1"/>
  <c r="L4"/>
  <c r="K5"/>
</calcChain>
</file>

<file path=xl/sharedStrings.xml><?xml version="1.0" encoding="utf-8"?>
<sst xmlns="http://schemas.openxmlformats.org/spreadsheetml/2006/main" count="69" uniqueCount="66">
  <si>
    <t>Différence</t>
  </si>
  <si>
    <t>Si gagné</t>
  </si>
  <si>
    <t>Si perdu</t>
  </si>
  <si>
    <t>ATTENDU</t>
  </si>
  <si>
    <t>PAS ATTENDU</t>
  </si>
  <si>
    <t>R1 (Tournois Messieurs) - Tableau final des Championnats de Belgique A</t>
  </si>
  <si>
    <t>R2 (Interclubs Messieurs) - SuperDivision</t>
  </si>
  <si>
    <t>R5 (Interclubs Messieurs) - Nationale 1</t>
  </si>
  <si>
    <t>R5 (Interclubs Messieurs) - Nationale 2</t>
  </si>
  <si>
    <t>R6 (Interclubs Messieurs) - Nationale 3</t>
  </si>
  <si>
    <t>R6 (Interclubs Messieurs) - IWB</t>
  </si>
  <si>
    <t>R6 (Interclubs Messieurs) - Landelijk</t>
  </si>
  <si>
    <t>R7 (Interclubs Messieurs) - Provinciale 1</t>
  </si>
  <si>
    <t>R8 (Interclubs Messieurs) - Autres provinciales</t>
  </si>
  <si>
    <t>Messieurs / Dames</t>
  </si>
  <si>
    <t>R2 (Tournois Dames) - Tableau final des Championnats de Belgique A</t>
  </si>
  <si>
    <t>R6 (Interclubs Dames) - IWB</t>
  </si>
  <si>
    <t>R6 (Interclubs Dames) - Landelijk</t>
  </si>
  <si>
    <t>R2 (Tournois Messieurs) - Poules des Champions de Belgique A</t>
  </si>
  <si>
    <t>R2 (Tournois Messieurs) - Coupe de Belgique (1/2 finale et finale)</t>
  </si>
  <si>
    <t>R3 (Tournois Messieurs) - Championnats de Belgique</t>
  </si>
  <si>
    <t>R3 (Tournois Messieurs) - Championnats de Belgique - Jeunes</t>
  </si>
  <si>
    <t>R3 (Tournois Messieurs) - Championnats de Belgique - Vétérants</t>
  </si>
  <si>
    <t>R3 (Tournois Messieurs) - Championnats de Belgique  BCDE</t>
  </si>
  <si>
    <t>R3 (Tournois Messieurs) - Tournois série A (Série A)</t>
  </si>
  <si>
    <t>R3 (Tournois Messieurs) - Coupe de Belgique (jusque 1/4 finale)</t>
  </si>
  <si>
    <t>R4 (Tournois Messieurs) - Tournoi Série A (BCDE-NC)</t>
  </si>
  <si>
    <t>R4 (Tournois Messieurs) - Championnats provinciaux</t>
  </si>
  <si>
    <t>R4 (Tournois Messieurs) - Championnats provinciaux - Jeunes</t>
  </si>
  <si>
    <t>R4 (Tournois Messieurs) - Championnats provinciaux - Vétérants</t>
  </si>
  <si>
    <t>R4 (Tournois Messieurs) - Championnats provinciaux - BCDE</t>
  </si>
  <si>
    <t>R4 (Tournois Messieurs) - Championnats provinciaux - Top 12 jeunes</t>
  </si>
  <si>
    <t>R4 (Tournois Messieurs) - Critérium National Jeunes</t>
  </si>
  <si>
    <t>R4 (Tournois Messieurs) - Tournoi Série B &amp; C</t>
  </si>
  <si>
    <t>R3 (Tournois Dames) - Poules des Champions de Belgique A</t>
  </si>
  <si>
    <t>R3 (Tournois Dames) - Championnats de Belgique</t>
  </si>
  <si>
    <t>R3 (Tournois Dames) - Championnats de Belgique - Jeunes</t>
  </si>
  <si>
    <t>R3 (Tournois Dames) - Tournois série A (Série A)</t>
  </si>
  <si>
    <t>R3 (Tournois Dames) - Coupe de Belgique (1/2 finale et finale)</t>
  </si>
  <si>
    <t>R3 (Tournois Dames) - Championnats de Belgique  BCD</t>
  </si>
  <si>
    <t>R4 (Tournois Dames) - Coupe de Belgique (jusque 1/4 finale)</t>
  </si>
  <si>
    <t>R4 (Tournois Dames) - Championnats provinciaux</t>
  </si>
  <si>
    <t>R4 (Tournois Dames) - Championnats provinciaux - Jeunes</t>
  </si>
  <si>
    <t>R4 (Tournois Dames) - Championnats provinciaux - Top 12 jeunes</t>
  </si>
  <si>
    <t>R4 (Tournois Dames) - Critérium National Jeunes</t>
  </si>
  <si>
    <t>R4 (Tournois Dames) - Tournoi Série A (BCD-NC)</t>
  </si>
  <si>
    <t>R4 (Tournois Dames) - Championnats provinciaux - BCD</t>
  </si>
  <si>
    <t>R5 (Tournois Dames) - Tournoi Série B &amp; C</t>
  </si>
  <si>
    <t>R3 (Interclubs Dames) - SuperDivision</t>
  </si>
  <si>
    <t>R6 (Interclubs Dames) - Nationale 3</t>
  </si>
  <si>
    <t>R4 (Interclubs Dames) - Nationale 1</t>
  </si>
  <si>
    <t>R5 (Interclubs Dames) - Nationale 2</t>
  </si>
  <si>
    <t>R8 (Interclubs Dames) - Autres provinciales</t>
  </si>
  <si>
    <t>R7 (Interclubs Dames) - Provinciale 1</t>
  </si>
  <si>
    <t>R4 (Tournois Dames) - Championnats provinciaux - Aînées</t>
  </si>
  <si>
    <t>R3 (Tournois Dames) - Championnats de Belgique - Aînées</t>
  </si>
  <si>
    <t>CALCUL DES POINTS NUMÉRIQUES</t>
  </si>
  <si>
    <t>Mes points de départ
(Joueur A)</t>
  </si>
  <si>
    <t>Points de l'adversaire
(Joueur B)</t>
  </si>
  <si>
    <t>Type de
compétition</t>
  </si>
  <si>
    <t>Pourcentage
si perdu</t>
  </si>
  <si>
    <t>Points
si A Gagne</t>
  </si>
  <si>
    <t>Points
si A Perd</t>
  </si>
  <si>
    <t>R5 (Tournois Messieurs) - Pas dans la liste (Exemple : Coupe de Belgique NC)</t>
  </si>
  <si>
    <t>POINTS ATTRIBUÉS</t>
  </si>
  <si>
    <t>Coefficient
utilisé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</si>
</sst>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54"/>
  <sheetViews>
    <sheetView showGridLines="0" showRowColHeaders="0" tabSelected="1" workbookViewId="0">
      <selection activeCell="C4" sqref="C4"/>
    </sheetView>
  </sheetViews>
  <sheetFormatPr baseColWidth="10" defaultRowHeight="15" outlineLevelCol="1"/>
  <cols>
    <col min="1" max="1" width="2.42578125" style="1" customWidth="1"/>
    <col min="2" max="2" width="29.7109375" style="1" bestFit="1" customWidth="1"/>
    <col min="3" max="3" width="29.85546875" style="1" bestFit="1" customWidth="1"/>
    <col min="4" max="4" width="12.140625" style="1" customWidth="1"/>
    <col min="5" max="5" width="70.7109375" style="1" customWidth="1"/>
    <col min="6" max="6" width="13.7109375" style="1" customWidth="1"/>
    <col min="7" max="7" width="14.28515625" style="1" customWidth="1"/>
    <col min="8" max="9" width="11.140625" style="1" customWidth="1"/>
    <col min="10" max="11" width="11.42578125" style="1"/>
    <col min="12" max="12" width="11.42578125" style="1" customWidth="1"/>
    <col min="13" max="15" width="11.42578125" style="1"/>
    <col min="16" max="16" width="67.85546875" style="1" hidden="1" customWidth="1" outlineLevel="1"/>
    <col min="17" max="17" width="11.42578125" style="1" hidden="1" customWidth="1" outlineLevel="1"/>
    <col min="18" max="18" width="11.42578125" style="1" collapsed="1"/>
    <col min="19" max="16384" width="11.42578125" style="1"/>
  </cols>
  <sheetData>
    <row r="1" spans="2:17" ht="61.5">
      <c r="B1" s="15" t="s">
        <v>56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7">
      <c r="J2" s="14" t="s">
        <v>3</v>
      </c>
      <c r="K2" s="14"/>
      <c r="L2" s="14" t="s">
        <v>4</v>
      </c>
      <c r="M2" s="14"/>
      <c r="Q2" s="2"/>
    </row>
    <row r="3" spans="2:17" ht="30">
      <c r="B3" s="5" t="s">
        <v>57</v>
      </c>
      <c r="C3" s="5" t="s">
        <v>58</v>
      </c>
      <c r="D3" s="6" t="s">
        <v>0</v>
      </c>
      <c r="E3" s="5" t="s">
        <v>59</v>
      </c>
      <c r="F3" s="5" t="s">
        <v>65</v>
      </c>
      <c r="G3" s="5" t="s">
        <v>60</v>
      </c>
      <c r="H3" s="5" t="s">
        <v>61</v>
      </c>
      <c r="I3" s="5" t="s">
        <v>62</v>
      </c>
      <c r="J3" s="6" t="s">
        <v>1</v>
      </c>
      <c r="K3" s="6" t="s">
        <v>2</v>
      </c>
      <c r="L3" s="6" t="s">
        <v>1</v>
      </c>
      <c r="M3" s="6" t="s">
        <v>2</v>
      </c>
      <c r="P3" s="3" t="s">
        <v>14</v>
      </c>
      <c r="Q3" s="2"/>
    </row>
    <row r="4" spans="2:17">
      <c r="B4" s="13">
        <v>1680</v>
      </c>
      <c r="C4" s="13">
        <v>1703</v>
      </c>
      <c r="D4" s="12">
        <f>ABS(B4-C4)</f>
        <v>23</v>
      </c>
      <c r="E4" s="13" t="s">
        <v>10</v>
      </c>
      <c r="F4" s="7">
        <f>VLOOKUP(E4,P4:Q28,2)</f>
        <v>1</v>
      </c>
      <c r="G4" s="9">
        <v>80</v>
      </c>
      <c r="H4" s="12">
        <f>IF(D4&gt;400,0,IF(D4&gt;300,1,IF(D4&gt;250,2,IF(D4&gt;200,3,IF(D4&gt;150,4,IF(D4&gt;100,5,IF(D4&gt;75,6,IF(D4&gt;50,7,IF(D4&gt;25,8,IF(D4&gt;0,9,0))))))))))</f>
        <v>9</v>
      </c>
      <c r="I4" s="12">
        <f>IF(D4&gt;400,40,IF(D4&gt;300,32,IF(D4&gt;250,28,IF(D4&gt;200,24,IF(D4&gt;150,20,IF(D4&gt;100,18,IF(D4&gt;75,16,IF(D4&gt;50,14,IF(D4&gt;25,12,IF(D4&gt;0,10,0))))))))))</f>
        <v>10</v>
      </c>
      <c r="J4" s="8">
        <f>ROUND((H4*F4),0)</f>
        <v>9</v>
      </c>
      <c r="K4" s="8">
        <f>ROUND(((I4/100*G4)*F4)*-1,0)</f>
        <v>-8</v>
      </c>
      <c r="L4" s="8">
        <f>ROUND((I4*F4),0)</f>
        <v>10</v>
      </c>
      <c r="M4" s="8">
        <f>ROUND(((H4/100*G4)*F4)*-1,0)</f>
        <v>-7</v>
      </c>
      <c r="P4" s="1" t="s">
        <v>63</v>
      </c>
      <c r="Q4" s="2">
        <v>1</v>
      </c>
    </row>
    <row r="5" spans="2:17">
      <c r="B5" s="10"/>
      <c r="C5" s="10"/>
      <c r="D5" s="10"/>
      <c r="E5" s="10"/>
      <c r="F5" s="10"/>
      <c r="G5" s="10"/>
      <c r="H5" s="10"/>
      <c r="I5" s="10"/>
      <c r="J5" s="11">
        <f>(H4*F4)</f>
        <v>9</v>
      </c>
      <c r="K5" s="11">
        <f>(((I4/100*G4)*F4)*-1)</f>
        <v>-8</v>
      </c>
      <c r="L5" s="11">
        <f>(J4*H4)</f>
        <v>81</v>
      </c>
      <c r="M5" s="11">
        <f>(((K4/100*I4)*H4)*-1)</f>
        <v>7.2</v>
      </c>
      <c r="P5" s="1" t="s">
        <v>5</v>
      </c>
      <c r="Q5" s="2">
        <v>2.5</v>
      </c>
    </row>
    <row r="6" spans="2:17">
      <c r="J6" s="16" t="s">
        <v>64</v>
      </c>
      <c r="K6" s="16"/>
      <c r="L6" s="16"/>
      <c r="M6" s="16"/>
      <c r="P6" s="1" t="s">
        <v>18</v>
      </c>
      <c r="Q6" s="2">
        <v>2.2000000000000002</v>
      </c>
    </row>
    <row r="7" spans="2:17">
      <c r="P7" s="1" t="s">
        <v>19</v>
      </c>
      <c r="Q7" s="2">
        <v>2.2000000000000002</v>
      </c>
    </row>
    <row r="8" spans="2:17">
      <c r="P8" s="1" t="s">
        <v>20</v>
      </c>
      <c r="Q8" s="2">
        <v>1.5</v>
      </c>
    </row>
    <row r="9" spans="2:17">
      <c r="P9" s="1" t="s">
        <v>21</v>
      </c>
      <c r="Q9" s="2">
        <v>1.5</v>
      </c>
    </row>
    <row r="10" spans="2:17">
      <c r="P10" s="1" t="s">
        <v>22</v>
      </c>
      <c r="Q10" s="2">
        <v>1.5</v>
      </c>
    </row>
    <row r="11" spans="2:17">
      <c r="P11" s="1" t="s">
        <v>23</v>
      </c>
      <c r="Q11" s="2">
        <v>1.5</v>
      </c>
    </row>
    <row r="12" spans="2:17">
      <c r="P12" s="1" t="s">
        <v>24</v>
      </c>
      <c r="Q12" s="2">
        <v>1.5</v>
      </c>
    </row>
    <row r="13" spans="2:17">
      <c r="P13" s="1" t="s">
        <v>25</v>
      </c>
      <c r="Q13" s="2">
        <v>1.5</v>
      </c>
    </row>
    <row r="14" spans="2:17">
      <c r="P14" s="1" t="s">
        <v>26</v>
      </c>
      <c r="Q14" s="2">
        <v>1.2</v>
      </c>
    </row>
    <row r="15" spans="2:17">
      <c r="P15" s="1" t="s">
        <v>27</v>
      </c>
      <c r="Q15" s="2">
        <v>1.2</v>
      </c>
    </row>
    <row r="16" spans="2:17">
      <c r="P16" s="1" t="s">
        <v>28</v>
      </c>
      <c r="Q16" s="2">
        <v>1.2</v>
      </c>
    </row>
    <row r="17" spans="15:17">
      <c r="P17" s="1" t="s">
        <v>29</v>
      </c>
      <c r="Q17" s="2">
        <v>1.2</v>
      </c>
    </row>
    <row r="18" spans="15:17">
      <c r="P18" s="1" t="s">
        <v>30</v>
      </c>
      <c r="Q18" s="2">
        <v>1.2</v>
      </c>
    </row>
    <row r="19" spans="15:17">
      <c r="P19" s="1" t="s">
        <v>31</v>
      </c>
      <c r="Q19" s="2">
        <v>1.2</v>
      </c>
    </row>
    <row r="20" spans="15:17">
      <c r="P20" s="1" t="s">
        <v>32</v>
      </c>
      <c r="Q20" s="2">
        <v>1.2</v>
      </c>
    </row>
    <row r="21" spans="15:17">
      <c r="P21" s="1" t="s">
        <v>33</v>
      </c>
      <c r="Q21" s="2">
        <v>1</v>
      </c>
    </row>
    <row r="22" spans="15:17">
      <c r="P22" s="1" t="s">
        <v>6</v>
      </c>
      <c r="Q22" s="2">
        <v>2.2000000000000002</v>
      </c>
    </row>
    <row r="23" spans="15:17">
      <c r="P23" s="1" t="s">
        <v>7</v>
      </c>
      <c r="Q23" s="2">
        <v>1</v>
      </c>
    </row>
    <row r="24" spans="15:17">
      <c r="P24" s="1" t="s">
        <v>8</v>
      </c>
      <c r="Q24" s="2">
        <v>1</v>
      </c>
    </row>
    <row r="25" spans="15:17">
      <c r="P25" s="1" t="s">
        <v>9</v>
      </c>
      <c r="Q25" s="2">
        <v>0.95</v>
      </c>
    </row>
    <row r="26" spans="15:17">
      <c r="P26" s="1" t="s">
        <v>10</v>
      </c>
      <c r="Q26" s="2">
        <v>0.95</v>
      </c>
    </row>
    <row r="27" spans="15:17">
      <c r="P27" s="1" t="s">
        <v>11</v>
      </c>
      <c r="Q27" s="2">
        <v>0.95</v>
      </c>
    </row>
    <row r="28" spans="15:17">
      <c r="P28" s="1" t="s">
        <v>12</v>
      </c>
      <c r="Q28" s="2">
        <v>0.9</v>
      </c>
    </row>
    <row r="29" spans="15:17">
      <c r="O29" s="4"/>
      <c r="P29" s="1" t="s">
        <v>13</v>
      </c>
      <c r="Q29" s="2">
        <v>0.85</v>
      </c>
    </row>
    <row r="30" spans="15:17">
      <c r="P30" s="1" t="s">
        <v>15</v>
      </c>
      <c r="Q30" s="2">
        <v>2.2000000000000002</v>
      </c>
    </row>
    <row r="31" spans="15:17">
      <c r="P31" s="1" t="s">
        <v>34</v>
      </c>
      <c r="Q31" s="2">
        <v>1.5</v>
      </c>
    </row>
    <row r="32" spans="15:17">
      <c r="P32" s="1" t="s">
        <v>38</v>
      </c>
      <c r="Q32" s="2">
        <v>1.5</v>
      </c>
    </row>
    <row r="33" spans="16:17">
      <c r="P33" s="1" t="s">
        <v>35</v>
      </c>
      <c r="Q33" s="2">
        <v>1.5</v>
      </c>
    </row>
    <row r="34" spans="16:17">
      <c r="P34" s="1" t="s">
        <v>36</v>
      </c>
      <c r="Q34" s="2">
        <v>1.5</v>
      </c>
    </row>
    <row r="35" spans="16:17">
      <c r="P35" s="1" t="s">
        <v>55</v>
      </c>
      <c r="Q35" s="2">
        <v>1.5</v>
      </c>
    </row>
    <row r="36" spans="16:17">
      <c r="P36" s="1" t="s">
        <v>39</v>
      </c>
      <c r="Q36" s="2">
        <v>1.5</v>
      </c>
    </row>
    <row r="37" spans="16:17">
      <c r="P37" s="1" t="s">
        <v>37</v>
      </c>
      <c r="Q37" s="2">
        <v>1.5</v>
      </c>
    </row>
    <row r="38" spans="16:17">
      <c r="P38" s="1" t="s">
        <v>40</v>
      </c>
      <c r="Q38" s="2">
        <v>1.5</v>
      </c>
    </row>
    <row r="39" spans="16:17">
      <c r="P39" s="1" t="s">
        <v>45</v>
      </c>
      <c r="Q39" s="2">
        <v>1.5</v>
      </c>
    </row>
    <row r="40" spans="16:17">
      <c r="P40" s="1" t="s">
        <v>41</v>
      </c>
      <c r="Q40" s="2">
        <v>1.5</v>
      </c>
    </row>
    <row r="41" spans="16:17">
      <c r="P41" s="1" t="s">
        <v>42</v>
      </c>
      <c r="Q41" s="2">
        <v>1.5</v>
      </c>
    </row>
    <row r="42" spans="16:17">
      <c r="P42" s="1" t="s">
        <v>54</v>
      </c>
      <c r="Q42" s="2">
        <v>1.5</v>
      </c>
    </row>
    <row r="43" spans="16:17">
      <c r="P43" s="1" t="s">
        <v>46</v>
      </c>
      <c r="Q43" s="2">
        <v>1.5</v>
      </c>
    </row>
    <row r="44" spans="16:17">
      <c r="P44" s="1" t="s">
        <v>43</v>
      </c>
      <c r="Q44" s="2">
        <v>1.5</v>
      </c>
    </row>
    <row r="45" spans="16:17">
      <c r="P45" s="1" t="s">
        <v>44</v>
      </c>
      <c r="Q45" s="2">
        <v>1.5</v>
      </c>
    </row>
    <row r="46" spans="16:17">
      <c r="P46" s="1" t="s">
        <v>47</v>
      </c>
      <c r="Q46" s="2">
        <v>1</v>
      </c>
    </row>
    <row r="47" spans="16:17">
      <c r="P47" s="1" t="s">
        <v>48</v>
      </c>
      <c r="Q47" s="2">
        <v>1.5</v>
      </c>
    </row>
    <row r="48" spans="16:17">
      <c r="P48" s="1" t="s">
        <v>50</v>
      </c>
      <c r="Q48" s="2">
        <v>1.2</v>
      </c>
    </row>
    <row r="49" spans="16:17">
      <c r="P49" s="1" t="s">
        <v>51</v>
      </c>
      <c r="Q49" s="2">
        <v>1</v>
      </c>
    </row>
    <row r="50" spans="16:17">
      <c r="P50" s="1" t="s">
        <v>49</v>
      </c>
      <c r="Q50" s="2">
        <v>0.95</v>
      </c>
    </row>
    <row r="51" spans="16:17">
      <c r="P51" s="1" t="s">
        <v>16</v>
      </c>
      <c r="Q51" s="2">
        <v>0.95</v>
      </c>
    </row>
    <row r="52" spans="16:17">
      <c r="P52" s="1" t="s">
        <v>17</v>
      </c>
      <c r="Q52" s="2">
        <v>0.95</v>
      </c>
    </row>
    <row r="53" spans="16:17">
      <c r="P53" s="1" t="s">
        <v>53</v>
      </c>
      <c r="Q53" s="2">
        <v>0.9</v>
      </c>
    </row>
    <row r="54" spans="16:17">
      <c r="P54" s="1" t="s">
        <v>52</v>
      </c>
      <c r="Q54" s="2">
        <v>0.85</v>
      </c>
    </row>
  </sheetData>
  <sheetProtection password="DEFF" sheet="1" objects="1" scenarios="1" selectLockedCells="1"/>
  <mergeCells count="4">
    <mergeCell ref="J2:K2"/>
    <mergeCell ref="L2:M2"/>
    <mergeCell ref="B1:M1"/>
    <mergeCell ref="J6:M6"/>
  </mergeCells>
  <conditionalFormatting sqref="J2:K2">
    <cfRule type="expression" dxfId="1" priority="4">
      <formula>$B$4&gt;$C$4</formula>
    </cfRule>
  </conditionalFormatting>
  <conditionalFormatting sqref="L2:M2">
    <cfRule type="expression" dxfId="0" priority="1">
      <formula>$C$4&gt;$B$4</formula>
    </cfRule>
  </conditionalFormatting>
  <dataValidations count="1">
    <dataValidation type="list" allowBlank="1" showInputMessage="1" showErrorMessage="1" sqref="E4">
      <formula1>$P$4:$P$54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Calculs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2021-11-23T14:00:21Z</dcterms:modified>
</cp:coreProperties>
</file>