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cent\Desktop\CIPALE 2015-2016\"/>
    </mc:Choice>
  </mc:AlternateContent>
  <bookViews>
    <workbookView xWindow="0" yWindow="0" windowWidth="24000" windowHeight="9735" firstSheet="4" activeTab="7"/>
  </bookViews>
  <sheets>
    <sheet name="cal2015-2016" sheetId="1" r:id="rId1"/>
    <sheet name="provinces" sheetId="2" r:id="rId2"/>
    <sheet name="LF_H" sheetId="3" r:id="rId3"/>
    <sheet name="LF_D" sheetId="4" r:id="rId4"/>
    <sheet name="sélections" sheetId="10" r:id="rId5"/>
    <sheet name="récap_D" sheetId="6" r:id="rId6"/>
    <sheet name="récap_H" sheetId="7" r:id="rId7"/>
    <sheet name="Résultats" sheetId="12" r:id="rId8"/>
  </sheets>
  <calcPr calcId="152511"/>
</workbook>
</file>

<file path=xl/calcChain.xml><?xml version="1.0" encoding="utf-8"?>
<calcChain xmlns="http://schemas.openxmlformats.org/spreadsheetml/2006/main">
  <c r="F7" i="4" l="1"/>
  <c r="F8" i="4"/>
  <c r="F9" i="4"/>
  <c r="F10" i="4"/>
  <c r="F11" i="4"/>
  <c r="F12" i="4"/>
  <c r="F13" i="4"/>
  <c r="F14" i="4"/>
  <c r="F15" i="4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F49" i="3"/>
  <c r="F44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8" i="3"/>
  <c r="F47" i="3"/>
  <c r="F46" i="3"/>
  <c r="F45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7" i="3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N34" i="12"/>
  <c r="AM34" i="12"/>
  <c r="AL34" i="12"/>
  <c r="AK34" i="12"/>
  <c r="AJ34" i="12"/>
  <c r="AI34" i="12"/>
  <c r="AH34" i="12"/>
  <c r="AG34" i="12"/>
  <c r="AF34" i="12"/>
  <c r="AE34" i="12"/>
  <c r="AD34" i="12"/>
  <c r="AC34" i="12"/>
  <c r="AB34" i="12"/>
  <c r="BV53" i="12"/>
  <c r="BU53" i="12"/>
  <c r="BT53" i="12"/>
  <c r="BT5" i="12"/>
  <c r="BU5" i="12"/>
  <c r="BV5" i="12"/>
  <c r="V40" i="12"/>
  <c r="V41" i="12"/>
  <c r="V42" i="12"/>
  <c r="V43" i="12"/>
  <c r="A1" i="12"/>
  <c r="J182" i="1"/>
  <c r="J162" i="1"/>
  <c r="J142" i="1"/>
  <c r="J122" i="1"/>
  <c r="J102" i="1"/>
  <c r="J82" i="1"/>
  <c r="J62" i="1"/>
  <c r="J42" i="1"/>
  <c r="J22" i="1"/>
  <c r="B22" i="1"/>
  <c r="K204" i="1"/>
  <c r="K203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I204" i="1"/>
  <c r="I203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A22" i="1"/>
  <c r="A2" i="1"/>
  <c r="E204" i="1"/>
  <c r="E203" i="1"/>
  <c r="B42" i="1"/>
  <c r="J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C268" i="1"/>
  <c r="C288" i="1"/>
  <c r="C308" i="1"/>
  <c r="C328" i="1"/>
  <c r="C348" i="1"/>
  <c r="C368" i="1"/>
  <c r="C388" i="1"/>
  <c r="B227" i="1"/>
  <c r="B247" i="1"/>
  <c r="B267" i="1"/>
  <c r="B287" i="1"/>
  <c r="B307" i="1"/>
  <c r="B327" i="1"/>
  <c r="B347" i="1"/>
  <c r="B367" i="1"/>
  <c r="B387" i="1"/>
  <c r="C227" i="1"/>
  <c r="C247" i="1"/>
  <c r="C267" i="1"/>
  <c r="C287" i="1"/>
  <c r="C307" i="1"/>
  <c r="C327" i="1"/>
  <c r="C347" i="1"/>
  <c r="C367" i="1"/>
  <c r="C387" i="1"/>
  <c r="D227" i="1"/>
  <c r="D247" i="1"/>
  <c r="D267" i="1"/>
  <c r="D287" i="1"/>
  <c r="D307" i="1"/>
  <c r="D327" i="1"/>
  <c r="D347" i="1"/>
  <c r="D367" i="1"/>
  <c r="D387" i="1"/>
  <c r="B228" i="1"/>
  <c r="B248" i="1"/>
  <c r="B268" i="1"/>
  <c r="B288" i="1"/>
  <c r="B308" i="1"/>
  <c r="B328" i="1"/>
  <c r="B348" i="1"/>
  <c r="B368" i="1"/>
  <c r="B388" i="1"/>
  <c r="C228" i="1"/>
  <c r="C248" i="1"/>
  <c r="D228" i="1"/>
  <c r="D248" i="1"/>
  <c r="D268" i="1"/>
  <c r="D288" i="1"/>
  <c r="D308" i="1"/>
  <c r="D328" i="1"/>
  <c r="D348" i="1"/>
  <c r="D368" i="1"/>
  <c r="D388" i="1"/>
  <c r="D229" i="1"/>
  <c r="D249" i="1"/>
  <c r="D269" i="1"/>
  <c r="D289" i="1"/>
  <c r="D309" i="1"/>
  <c r="D329" i="1"/>
  <c r="D349" i="1"/>
  <c r="D369" i="1"/>
  <c r="D389" i="1"/>
  <c r="D230" i="1"/>
  <c r="D250" i="1"/>
  <c r="D270" i="1"/>
  <c r="D290" i="1"/>
  <c r="D310" i="1"/>
  <c r="D330" i="1"/>
  <c r="D350" i="1"/>
  <c r="D370" i="1"/>
  <c r="D390" i="1"/>
  <c r="D231" i="1"/>
  <c r="D251" i="1"/>
  <c r="D271" i="1"/>
  <c r="D291" i="1"/>
  <c r="D311" i="1"/>
  <c r="D331" i="1"/>
  <c r="D351" i="1"/>
  <c r="D371" i="1"/>
  <c r="D391" i="1"/>
  <c r="D232" i="1"/>
  <c r="D252" i="1"/>
  <c r="D272" i="1"/>
  <c r="D292" i="1"/>
  <c r="D312" i="1"/>
  <c r="D332" i="1"/>
  <c r="D352" i="1"/>
  <c r="D372" i="1"/>
  <c r="D392" i="1"/>
  <c r="D233" i="1"/>
  <c r="D253" i="1"/>
  <c r="D273" i="1"/>
  <c r="D293" i="1"/>
  <c r="D313" i="1"/>
  <c r="D333" i="1"/>
  <c r="D353" i="1"/>
  <c r="D373" i="1"/>
  <c r="D393" i="1"/>
  <c r="D234" i="1"/>
  <c r="D254" i="1"/>
  <c r="D274" i="1"/>
  <c r="D294" i="1"/>
  <c r="D314" i="1"/>
  <c r="D334" i="1"/>
  <c r="D354" i="1"/>
  <c r="D374" i="1"/>
  <c r="D394" i="1"/>
  <c r="D235" i="1"/>
  <c r="D255" i="1"/>
  <c r="D275" i="1"/>
  <c r="D295" i="1"/>
  <c r="D315" i="1"/>
  <c r="D335" i="1"/>
  <c r="D355" i="1"/>
  <c r="D375" i="1"/>
  <c r="D395" i="1"/>
  <c r="D236" i="1"/>
  <c r="D256" i="1"/>
  <c r="D276" i="1"/>
  <c r="D296" i="1"/>
  <c r="D316" i="1"/>
  <c r="D336" i="1"/>
  <c r="D356" i="1"/>
  <c r="D376" i="1"/>
  <c r="D396" i="1"/>
  <c r="D237" i="1"/>
  <c r="D257" i="1"/>
  <c r="D277" i="1"/>
  <c r="D297" i="1"/>
  <c r="D317" i="1"/>
  <c r="D337" i="1"/>
  <c r="D357" i="1"/>
  <c r="D377" i="1"/>
  <c r="D397" i="1"/>
  <c r="D238" i="1"/>
  <c r="D258" i="1"/>
  <c r="D278" i="1"/>
  <c r="D298" i="1"/>
  <c r="D318" i="1"/>
  <c r="D338" i="1"/>
  <c r="D358" i="1"/>
  <c r="D378" i="1"/>
  <c r="D398" i="1"/>
  <c r="D239" i="1"/>
  <c r="D259" i="1"/>
  <c r="D279" i="1"/>
  <c r="D299" i="1"/>
  <c r="D319" i="1"/>
  <c r="D339" i="1"/>
  <c r="D359" i="1"/>
  <c r="D379" i="1"/>
  <c r="D399" i="1"/>
  <c r="D240" i="1"/>
  <c r="D260" i="1"/>
  <c r="D280" i="1"/>
  <c r="D300" i="1"/>
  <c r="D320" i="1"/>
  <c r="D340" i="1"/>
  <c r="D360" i="1"/>
  <c r="D380" i="1"/>
  <c r="D400" i="1"/>
  <c r="D241" i="1"/>
  <c r="D261" i="1"/>
  <c r="D281" i="1"/>
  <c r="D301" i="1"/>
  <c r="D321" i="1"/>
  <c r="D341" i="1"/>
  <c r="D361" i="1"/>
  <c r="D381" i="1"/>
  <c r="D401" i="1"/>
  <c r="D242" i="1"/>
  <c r="D262" i="1"/>
  <c r="D282" i="1"/>
  <c r="D302" i="1"/>
  <c r="D322" i="1"/>
  <c r="D342" i="1"/>
  <c r="D362" i="1"/>
  <c r="D382" i="1"/>
  <c r="D402" i="1"/>
  <c r="D243" i="1"/>
  <c r="D263" i="1"/>
  <c r="D283" i="1"/>
  <c r="D303" i="1"/>
  <c r="D323" i="1"/>
  <c r="D343" i="1"/>
  <c r="D363" i="1"/>
  <c r="D383" i="1"/>
  <c r="D403" i="1"/>
  <c r="D244" i="1"/>
  <c r="D264" i="1"/>
  <c r="D284" i="1"/>
  <c r="D304" i="1"/>
  <c r="D324" i="1"/>
  <c r="D344" i="1"/>
  <c r="D364" i="1"/>
  <c r="D384" i="1"/>
  <c r="D404" i="1"/>
  <c r="D226" i="1"/>
  <c r="D246" i="1"/>
  <c r="D266" i="1"/>
  <c r="D286" i="1"/>
  <c r="D306" i="1"/>
  <c r="D326" i="1"/>
  <c r="D346" i="1"/>
  <c r="D366" i="1"/>
  <c r="D386" i="1"/>
  <c r="C226" i="1"/>
  <c r="C246" i="1"/>
  <c r="C266" i="1"/>
  <c r="C286" i="1"/>
  <c r="C306" i="1"/>
  <c r="C326" i="1"/>
  <c r="C346" i="1"/>
  <c r="C366" i="1"/>
  <c r="C386" i="1"/>
  <c r="B226" i="1"/>
  <c r="B246" i="1"/>
  <c r="B266" i="1"/>
  <c r="B286" i="1"/>
  <c r="B306" i="1"/>
  <c r="B326" i="1"/>
  <c r="B346" i="1"/>
  <c r="B366" i="1"/>
  <c r="B386" i="1"/>
  <c r="C210" i="1"/>
  <c r="C230" i="1"/>
  <c r="C250" i="1"/>
  <c r="C270" i="1"/>
  <c r="C290" i="1"/>
  <c r="C310" i="1"/>
  <c r="C330" i="1"/>
  <c r="C350" i="1"/>
  <c r="C370" i="1"/>
  <c r="C390" i="1"/>
  <c r="C209" i="1"/>
  <c r="C229" i="1"/>
  <c r="C249" i="1"/>
  <c r="C269" i="1"/>
  <c r="C289" i="1"/>
  <c r="C309" i="1"/>
  <c r="C329" i="1"/>
  <c r="C349" i="1"/>
  <c r="C369" i="1"/>
  <c r="C389" i="1"/>
  <c r="B209" i="1"/>
  <c r="B210" i="1"/>
  <c r="B24" i="1"/>
  <c r="C24" i="1"/>
  <c r="C44" i="1"/>
  <c r="C64" i="1"/>
  <c r="C84" i="1"/>
  <c r="C104" i="1"/>
  <c r="C124" i="1"/>
  <c r="C144" i="1"/>
  <c r="C164" i="1"/>
  <c r="C184" i="1"/>
  <c r="D24" i="1"/>
  <c r="D44" i="1"/>
  <c r="D64" i="1"/>
  <c r="D84" i="1"/>
  <c r="D104" i="1"/>
  <c r="D124" i="1"/>
  <c r="D144" i="1"/>
  <c r="D164" i="1"/>
  <c r="D184" i="1"/>
  <c r="B25" i="1"/>
  <c r="B45" i="1"/>
  <c r="C25" i="1"/>
  <c r="C45" i="1"/>
  <c r="C65" i="1"/>
  <c r="C85" i="1"/>
  <c r="C105" i="1"/>
  <c r="C125" i="1"/>
  <c r="C145" i="1"/>
  <c r="C165" i="1"/>
  <c r="C185" i="1"/>
  <c r="D25" i="1"/>
  <c r="D45" i="1"/>
  <c r="D65" i="1"/>
  <c r="D85" i="1"/>
  <c r="D105" i="1"/>
  <c r="D125" i="1"/>
  <c r="D145" i="1"/>
  <c r="D165" i="1"/>
  <c r="D185" i="1"/>
  <c r="B26" i="1"/>
  <c r="C26" i="1"/>
  <c r="C46" i="1"/>
  <c r="C66" i="1"/>
  <c r="C86" i="1"/>
  <c r="C106" i="1"/>
  <c r="C126" i="1"/>
  <c r="C146" i="1"/>
  <c r="C166" i="1"/>
  <c r="C186" i="1"/>
  <c r="D26" i="1"/>
  <c r="D46" i="1"/>
  <c r="D66" i="1"/>
  <c r="D86" i="1"/>
  <c r="D106" i="1"/>
  <c r="D126" i="1"/>
  <c r="D146" i="1"/>
  <c r="D166" i="1"/>
  <c r="D186" i="1"/>
  <c r="B27" i="1"/>
  <c r="B47" i="1"/>
  <c r="C27" i="1"/>
  <c r="C47" i="1"/>
  <c r="C67" i="1"/>
  <c r="C87" i="1"/>
  <c r="C107" i="1"/>
  <c r="C127" i="1"/>
  <c r="C147" i="1"/>
  <c r="C167" i="1"/>
  <c r="C187" i="1"/>
  <c r="D27" i="1"/>
  <c r="D47" i="1"/>
  <c r="D67" i="1"/>
  <c r="D87" i="1"/>
  <c r="D107" i="1"/>
  <c r="D127" i="1"/>
  <c r="D147" i="1"/>
  <c r="D167" i="1"/>
  <c r="D187" i="1"/>
  <c r="B28" i="1"/>
  <c r="C28" i="1"/>
  <c r="C48" i="1"/>
  <c r="C68" i="1"/>
  <c r="C88" i="1"/>
  <c r="C108" i="1"/>
  <c r="C128" i="1"/>
  <c r="C148" i="1"/>
  <c r="C168" i="1"/>
  <c r="C188" i="1"/>
  <c r="D28" i="1"/>
  <c r="D48" i="1"/>
  <c r="D68" i="1"/>
  <c r="D88" i="1"/>
  <c r="D108" i="1"/>
  <c r="D128" i="1"/>
  <c r="D148" i="1"/>
  <c r="D168" i="1"/>
  <c r="D188" i="1"/>
  <c r="B29" i="1"/>
  <c r="B49" i="1"/>
  <c r="C29" i="1"/>
  <c r="C49" i="1"/>
  <c r="C69" i="1"/>
  <c r="C89" i="1"/>
  <c r="C109" i="1"/>
  <c r="C129" i="1"/>
  <c r="C149" i="1"/>
  <c r="C169" i="1"/>
  <c r="C189" i="1"/>
  <c r="D29" i="1"/>
  <c r="D49" i="1"/>
  <c r="D69" i="1"/>
  <c r="D89" i="1"/>
  <c r="D109" i="1"/>
  <c r="D129" i="1"/>
  <c r="D149" i="1"/>
  <c r="D169" i="1"/>
  <c r="D189" i="1"/>
  <c r="B30" i="1"/>
  <c r="B50" i="1"/>
  <c r="C30" i="1"/>
  <c r="C50" i="1"/>
  <c r="C70" i="1"/>
  <c r="C90" i="1"/>
  <c r="C110" i="1"/>
  <c r="C130" i="1"/>
  <c r="C150" i="1"/>
  <c r="C170" i="1"/>
  <c r="C190" i="1"/>
  <c r="D30" i="1"/>
  <c r="D50" i="1"/>
  <c r="D70" i="1"/>
  <c r="D90" i="1"/>
  <c r="D110" i="1"/>
  <c r="D130" i="1"/>
  <c r="D150" i="1"/>
  <c r="D170" i="1"/>
  <c r="D190" i="1"/>
  <c r="B31" i="1"/>
  <c r="B51" i="1"/>
  <c r="C31" i="1"/>
  <c r="C51" i="1"/>
  <c r="C71" i="1"/>
  <c r="C91" i="1"/>
  <c r="C111" i="1"/>
  <c r="C131" i="1"/>
  <c r="C151" i="1"/>
  <c r="C171" i="1"/>
  <c r="C191" i="1"/>
  <c r="D31" i="1"/>
  <c r="D51" i="1"/>
  <c r="D71" i="1"/>
  <c r="D91" i="1"/>
  <c r="D111" i="1"/>
  <c r="D131" i="1"/>
  <c r="D151" i="1"/>
  <c r="D171" i="1"/>
  <c r="D191" i="1"/>
  <c r="B32" i="1"/>
  <c r="C32" i="1"/>
  <c r="C52" i="1"/>
  <c r="C72" i="1"/>
  <c r="C92" i="1"/>
  <c r="C112" i="1"/>
  <c r="C132" i="1"/>
  <c r="C152" i="1"/>
  <c r="C172" i="1"/>
  <c r="C192" i="1"/>
  <c r="D32" i="1"/>
  <c r="D52" i="1"/>
  <c r="D72" i="1"/>
  <c r="D92" i="1"/>
  <c r="D112" i="1"/>
  <c r="D132" i="1"/>
  <c r="D152" i="1"/>
  <c r="D172" i="1"/>
  <c r="D192" i="1"/>
  <c r="B33" i="1"/>
  <c r="B53" i="1"/>
  <c r="C33" i="1"/>
  <c r="C53" i="1"/>
  <c r="C73" i="1"/>
  <c r="C93" i="1"/>
  <c r="C113" i="1"/>
  <c r="C133" i="1"/>
  <c r="C153" i="1"/>
  <c r="C173" i="1"/>
  <c r="C193" i="1"/>
  <c r="D33" i="1"/>
  <c r="D53" i="1"/>
  <c r="D73" i="1"/>
  <c r="D93" i="1"/>
  <c r="D113" i="1"/>
  <c r="D133" i="1"/>
  <c r="D153" i="1"/>
  <c r="D173" i="1"/>
  <c r="D193" i="1"/>
  <c r="B34" i="1"/>
  <c r="C34" i="1"/>
  <c r="C54" i="1"/>
  <c r="C74" i="1"/>
  <c r="C94" i="1"/>
  <c r="C114" i="1"/>
  <c r="C134" i="1"/>
  <c r="C154" i="1"/>
  <c r="C174" i="1"/>
  <c r="C194" i="1"/>
  <c r="D34" i="1"/>
  <c r="D54" i="1"/>
  <c r="D74" i="1"/>
  <c r="D94" i="1"/>
  <c r="D114" i="1"/>
  <c r="D134" i="1"/>
  <c r="D154" i="1"/>
  <c r="D174" i="1"/>
  <c r="D194" i="1"/>
  <c r="B35" i="1"/>
  <c r="C35" i="1"/>
  <c r="C55" i="1"/>
  <c r="C75" i="1"/>
  <c r="C95" i="1"/>
  <c r="C115" i="1"/>
  <c r="C135" i="1"/>
  <c r="C155" i="1"/>
  <c r="C175" i="1"/>
  <c r="C195" i="1"/>
  <c r="D35" i="1"/>
  <c r="D55" i="1"/>
  <c r="D75" i="1"/>
  <c r="D95" i="1"/>
  <c r="D115" i="1"/>
  <c r="D135" i="1"/>
  <c r="D155" i="1"/>
  <c r="D175" i="1"/>
  <c r="D195" i="1"/>
  <c r="B36" i="1"/>
  <c r="C36" i="1"/>
  <c r="C56" i="1"/>
  <c r="C76" i="1"/>
  <c r="C96" i="1"/>
  <c r="C116" i="1"/>
  <c r="C136" i="1"/>
  <c r="C156" i="1"/>
  <c r="C176" i="1"/>
  <c r="C196" i="1"/>
  <c r="D36" i="1"/>
  <c r="D56" i="1"/>
  <c r="D76" i="1"/>
  <c r="D96" i="1"/>
  <c r="D116" i="1"/>
  <c r="D136" i="1"/>
  <c r="D156" i="1"/>
  <c r="D176" i="1"/>
  <c r="D196" i="1"/>
  <c r="B37" i="1"/>
  <c r="B57" i="1"/>
  <c r="C37" i="1"/>
  <c r="C57" i="1"/>
  <c r="C77" i="1"/>
  <c r="C97" i="1"/>
  <c r="C117" i="1"/>
  <c r="C137" i="1"/>
  <c r="C157" i="1"/>
  <c r="C177" i="1"/>
  <c r="C197" i="1"/>
  <c r="D37" i="1"/>
  <c r="D57" i="1"/>
  <c r="D77" i="1"/>
  <c r="D97" i="1"/>
  <c r="D117" i="1"/>
  <c r="D137" i="1"/>
  <c r="D157" i="1"/>
  <c r="D177" i="1"/>
  <c r="D197" i="1"/>
  <c r="B38" i="1"/>
  <c r="C38" i="1"/>
  <c r="C58" i="1"/>
  <c r="C78" i="1"/>
  <c r="C98" i="1"/>
  <c r="C118" i="1"/>
  <c r="C138" i="1"/>
  <c r="C158" i="1"/>
  <c r="C178" i="1"/>
  <c r="C198" i="1"/>
  <c r="D38" i="1"/>
  <c r="D58" i="1"/>
  <c r="D78" i="1"/>
  <c r="D98" i="1"/>
  <c r="D118" i="1"/>
  <c r="D138" i="1"/>
  <c r="D158" i="1"/>
  <c r="D178" i="1"/>
  <c r="D198" i="1"/>
  <c r="B39" i="1"/>
  <c r="B59" i="1"/>
  <c r="C39" i="1"/>
  <c r="C59" i="1"/>
  <c r="C79" i="1"/>
  <c r="C99" i="1"/>
  <c r="C119" i="1"/>
  <c r="C139" i="1"/>
  <c r="C159" i="1"/>
  <c r="C179" i="1"/>
  <c r="C199" i="1"/>
  <c r="D39" i="1"/>
  <c r="D59" i="1"/>
  <c r="D79" i="1"/>
  <c r="D99" i="1"/>
  <c r="D119" i="1"/>
  <c r="D139" i="1"/>
  <c r="D159" i="1"/>
  <c r="D179" i="1"/>
  <c r="D199" i="1"/>
  <c r="B40" i="1"/>
  <c r="C40" i="1"/>
  <c r="C60" i="1"/>
  <c r="C80" i="1"/>
  <c r="C100" i="1"/>
  <c r="C120" i="1"/>
  <c r="C140" i="1"/>
  <c r="C160" i="1"/>
  <c r="C180" i="1"/>
  <c r="C200" i="1"/>
  <c r="D40" i="1"/>
  <c r="D60" i="1"/>
  <c r="D80" i="1"/>
  <c r="D100" i="1"/>
  <c r="D120" i="1"/>
  <c r="D140" i="1"/>
  <c r="D160" i="1"/>
  <c r="D180" i="1"/>
  <c r="D200" i="1"/>
  <c r="B41" i="1"/>
  <c r="B61" i="1"/>
  <c r="C41" i="1"/>
  <c r="C61" i="1"/>
  <c r="C81" i="1"/>
  <c r="C101" i="1"/>
  <c r="C121" i="1"/>
  <c r="C141" i="1"/>
  <c r="C161" i="1"/>
  <c r="C181" i="1"/>
  <c r="C201" i="1"/>
  <c r="D41" i="1"/>
  <c r="D61" i="1"/>
  <c r="D81" i="1"/>
  <c r="D101" i="1"/>
  <c r="D121" i="1"/>
  <c r="D141" i="1"/>
  <c r="D161" i="1"/>
  <c r="D181" i="1"/>
  <c r="D201" i="1"/>
  <c r="D23" i="1"/>
  <c r="D43" i="1"/>
  <c r="D63" i="1"/>
  <c r="D83" i="1"/>
  <c r="D103" i="1"/>
  <c r="D123" i="1"/>
  <c r="D143" i="1"/>
  <c r="D163" i="1"/>
  <c r="D183" i="1"/>
  <c r="C23" i="1"/>
  <c r="C43" i="1"/>
  <c r="C63" i="1"/>
  <c r="C83" i="1"/>
  <c r="C103" i="1"/>
  <c r="C123" i="1"/>
  <c r="C143" i="1"/>
  <c r="C163" i="1"/>
  <c r="C183" i="1"/>
  <c r="B23" i="1"/>
  <c r="E35" i="1"/>
  <c r="E23" i="1"/>
  <c r="E26" i="1"/>
  <c r="B55" i="1"/>
  <c r="E55" i="1"/>
  <c r="E50" i="1"/>
  <c r="B70" i="1"/>
  <c r="E40" i="1"/>
  <c r="E38" i="1"/>
  <c r="E36" i="1"/>
  <c r="E34" i="1"/>
  <c r="E32" i="1"/>
  <c r="E28" i="1"/>
  <c r="E24" i="1"/>
  <c r="E61" i="1"/>
  <c r="E59" i="1"/>
  <c r="E57" i="1"/>
  <c r="E53" i="1"/>
  <c r="E51" i="1"/>
  <c r="E49" i="1"/>
  <c r="E47" i="1"/>
  <c r="E45" i="1"/>
  <c r="B230" i="1"/>
  <c r="B250" i="1"/>
  <c r="B270" i="1"/>
  <c r="B290" i="1"/>
  <c r="B310" i="1"/>
  <c r="B330" i="1"/>
  <c r="B350" i="1"/>
  <c r="B370" i="1"/>
  <c r="B390" i="1"/>
  <c r="B211" i="1"/>
  <c r="A42" i="1"/>
  <c r="B62" i="1"/>
  <c r="E30" i="1"/>
  <c r="E41" i="1"/>
  <c r="E39" i="1"/>
  <c r="E37" i="1"/>
  <c r="E33" i="1"/>
  <c r="E31" i="1"/>
  <c r="E29" i="1"/>
  <c r="E27" i="1"/>
  <c r="E25" i="1"/>
  <c r="B43" i="1"/>
  <c r="B60" i="1"/>
  <c r="B58" i="1"/>
  <c r="B56" i="1"/>
  <c r="B54" i="1"/>
  <c r="B52" i="1"/>
  <c r="B48" i="1"/>
  <c r="B46" i="1"/>
  <c r="B44" i="1"/>
  <c r="B81" i="1"/>
  <c r="B79" i="1"/>
  <c r="B77" i="1"/>
  <c r="B75" i="1"/>
  <c r="B73" i="1"/>
  <c r="B71" i="1"/>
  <c r="B69" i="1"/>
  <c r="B67" i="1"/>
  <c r="B65" i="1"/>
  <c r="C211" i="1"/>
  <c r="B229" i="1"/>
  <c r="B249" i="1"/>
  <c r="B269" i="1"/>
  <c r="B289" i="1"/>
  <c r="B309" i="1"/>
  <c r="B329" i="1"/>
  <c r="B349" i="1"/>
  <c r="B369" i="1"/>
  <c r="B389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C231" i="1"/>
  <c r="C251" i="1"/>
  <c r="C271" i="1"/>
  <c r="C291" i="1"/>
  <c r="C311" i="1"/>
  <c r="C331" i="1"/>
  <c r="C351" i="1"/>
  <c r="C371" i="1"/>
  <c r="C391" i="1"/>
  <c r="C212" i="1"/>
  <c r="E67" i="1"/>
  <c r="B87" i="1"/>
  <c r="E71" i="1"/>
  <c r="B91" i="1"/>
  <c r="E75" i="1"/>
  <c r="B95" i="1"/>
  <c r="E79" i="1"/>
  <c r="B99" i="1"/>
  <c r="E44" i="1"/>
  <c r="B64" i="1"/>
  <c r="E48" i="1"/>
  <c r="B68" i="1"/>
  <c r="E54" i="1"/>
  <c r="B74" i="1"/>
  <c r="E58" i="1"/>
  <c r="B78" i="1"/>
  <c r="E43" i="1"/>
  <c r="B63" i="1"/>
  <c r="B82" i="1"/>
  <c r="A62" i="1"/>
  <c r="B212" i="1"/>
  <c r="B231" i="1"/>
  <c r="B251" i="1"/>
  <c r="B271" i="1"/>
  <c r="B291" i="1"/>
  <c r="B311" i="1"/>
  <c r="B331" i="1"/>
  <c r="B351" i="1"/>
  <c r="B371" i="1"/>
  <c r="B391" i="1"/>
  <c r="E70" i="1"/>
  <c r="B90" i="1"/>
  <c r="E65" i="1"/>
  <c r="B85" i="1"/>
  <c r="E69" i="1"/>
  <c r="B89" i="1"/>
  <c r="E73" i="1"/>
  <c r="B93" i="1"/>
  <c r="E77" i="1"/>
  <c r="B97" i="1"/>
  <c r="E81" i="1"/>
  <c r="B101" i="1"/>
  <c r="E46" i="1"/>
  <c r="B66" i="1"/>
  <c r="E52" i="1"/>
  <c r="B72" i="1"/>
  <c r="E56" i="1"/>
  <c r="B76" i="1"/>
  <c r="E60" i="1"/>
  <c r="B80" i="1"/>
  <c r="B232" i="1"/>
  <c r="B252" i="1"/>
  <c r="B272" i="1"/>
  <c r="B292" i="1"/>
  <c r="B312" i="1"/>
  <c r="B332" i="1"/>
  <c r="B352" i="1"/>
  <c r="B372" i="1"/>
  <c r="B392" i="1"/>
  <c r="B213" i="1"/>
  <c r="A82" i="1"/>
  <c r="B102" i="1"/>
  <c r="E80" i="1"/>
  <c r="B100" i="1"/>
  <c r="E76" i="1"/>
  <c r="B96" i="1"/>
  <c r="E72" i="1"/>
  <c r="B92" i="1"/>
  <c r="E66" i="1"/>
  <c r="B86" i="1"/>
  <c r="E101" i="1"/>
  <c r="B121" i="1"/>
  <c r="E97" i="1"/>
  <c r="B117" i="1"/>
  <c r="E93" i="1"/>
  <c r="B113" i="1"/>
  <c r="E89" i="1"/>
  <c r="B109" i="1"/>
  <c r="E85" i="1"/>
  <c r="B105" i="1"/>
  <c r="E90" i="1"/>
  <c r="B110" i="1"/>
  <c r="E63" i="1"/>
  <c r="B83" i="1"/>
  <c r="E78" i="1"/>
  <c r="B98" i="1"/>
  <c r="E74" i="1"/>
  <c r="B94" i="1"/>
  <c r="E68" i="1"/>
  <c r="B88" i="1"/>
  <c r="E64" i="1"/>
  <c r="B84" i="1"/>
  <c r="E99" i="1"/>
  <c r="B119" i="1"/>
  <c r="E95" i="1"/>
  <c r="B115" i="1"/>
  <c r="E91" i="1"/>
  <c r="B111" i="1"/>
  <c r="E87" i="1"/>
  <c r="B107" i="1"/>
  <c r="C232" i="1"/>
  <c r="C252" i="1"/>
  <c r="C272" i="1"/>
  <c r="C292" i="1"/>
  <c r="C312" i="1"/>
  <c r="C332" i="1"/>
  <c r="C352" i="1"/>
  <c r="C372" i="1"/>
  <c r="C392" i="1"/>
  <c r="C213" i="1"/>
  <c r="C233" i="1"/>
  <c r="C253" i="1"/>
  <c r="C273" i="1"/>
  <c r="C293" i="1"/>
  <c r="C313" i="1"/>
  <c r="C333" i="1"/>
  <c r="C353" i="1"/>
  <c r="C373" i="1"/>
  <c r="C393" i="1"/>
  <c r="C214" i="1"/>
  <c r="E107" i="1"/>
  <c r="B127" i="1"/>
  <c r="B131" i="1"/>
  <c r="E111" i="1"/>
  <c r="E115" i="1"/>
  <c r="B135" i="1"/>
  <c r="B139" i="1"/>
  <c r="E119" i="1"/>
  <c r="E84" i="1"/>
  <c r="B104" i="1"/>
  <c r="E88" i="1"/>
  <c r="B108" i="1"/>
  <c r="E94" i="1"/>
  <c r="B114" i="1"/>
  <c r="E98" i="1"/>
  <c r="B118" i="1"/>
  <c r="E83" i="1"/>
  <c r="B103" i="1"/>
  <c r="E110" i="1"/>
  <c r="B130" i="1"/>
  <c r="E105" i="1"/>
  <c r="B125" i="1"/>
  <c r="E109" i="1"/>
  <c r="B129" i="1"/>
  <c r="E113" i="1"/>
  <c r="B133" i="1"/>
  <c r="E117" i="1"/>
  <c r="B137" i="1"/>
  <c r="E121" i="1"/>
  <c r="B141" i="1"/>
  <c r="E86" i="1"/>
  <c r="B106" i="1"/>
  <c r="E92" i="1"/>
  <c r="B112" i="1"/>
  <c r="E96" i="1"/>
  <c r="B116" i="1"/>
  <c r="E100" i="1"/>
  <c r="B120" i="1"/>
  <c r="A102" i="1"/>
  <c r="B122" i="1"/>
  <c r="B214" i="1"/>
  <c r="B233" i="1"/>
  <c r="B253" i="1"/>
  <c r="B273" i="1"/>
  <c r="B293" i="1"/>
  <c r="B313" i="1"/>
  <c r="B333" i="1"/>
  <c r="B353" i="1"/>
  <c r="B373" i="1"/>
  <c r="B393" i="1"/>
  <c r="B234" i="1"/>
  <c r="B254" i="1"/>
  <c r="B274" i="1"/>
  <c r="B294" i="1"/>
  <c r="B314" i="1"/>
  <c r="B334" i="1"/>
  <c r="B354" i="1"/>
  <c r="B374" i="1"/>
  <c r="B394" i="1"/>
  <c r="B215" i="1"/>
  <c r="A122" i="1"/>
  <c r="B142" i="1"/>
  <c r="E120" i="1"/>
  <c r="B140" i="1"/>
  <c r="E116" i="1"/>
  <c r="B136" i="1"/>
  <c r="E112" i="1"/>
  <c r="B132" i="1"/>
  <c r="E106" i="1"/>
  <c r="B126" i="1"/>
  <c r="E141" i="1"/>
  <c r="B161" i="1"/>
  <c r="E137" i="1"/>
  <c r="B157" i="1"/>
  <c r="E133" i="1"/>
  <c r="B153" i="1"/>
  <c r="E129" i="1"/>
  <c r="B149" i="1"/>
  <c r="E125" i="1"/>
  <c r="B145" i="1"/>
  <c r="E130" i="1"/>
  <c r="B150" i="1"/>
  <c r="E103" i="1"/>
  <c r="B123" i="1"/>
  <c r="E118" i="1"/>
  <c r="B138" i="1"/>
  <c r="E114" i="1"/>
  <c r="B134" i="1"/>
  <c r="E108" i="1"/>
  <c r="B128" i="1"/>
  <c r="E104" i="1"/>
  <c r="B124" i="1"/>
  <c r="E135" i="1"/>
  <c r="B155" i="1"/>
  <c r="E127" i="1"/>
  <c r="B147" i="1"/>
  <c r="C234" i="1"/>
  <c r="C254" i="1"/>
  <c r="C274" i="1"/>
  <c r="C294" i="1"/>
  <c r="C314" i="1"/>
  <c r="C334" i="1"/>
  <c r="C354" i="1"/>
  <c r="C374" i="1"/>
  <c r="C394" i="1"/>
  <c r="C215" i="1"/>
  <c r="E139" i="1"/>
  <c r="B159" i="1"/>
  <c r="E131" i="1"/>
  <c r="B151" i="1"/>
  <c r="BS94" i="10"/>
  <c r="BQ94" i="10"/>
  <c r="AT94" i="10"/>
  <c r="AR94" i="10"/>
  <c r="W94" i="10"/>
  <c r="U94" i="10"/>
  <c r="BS83" i="10"/>
  <c r="BQ83" i="10"/>
  <c r="W83" i="10"/>
  <c r="U83" i="10"/>
  <c r="BS73" i="10"/>
  <c r="BQ73" i="10"/>
  <c r="W73" i="10"/>
  <c r="U73" i="10"/>
  <c r="BS62" i="10"/>
  <c r="BQ62" i="10"/>
  <c r="W62" i="10"/>
  <c r="U62" i="10"/>
  <c r="W52" i="10"/>
  <c r="U52" i="10"/>
  <c r="BS41" i="10"/>
  <c r="BQ41" i="10"/>
  <c r="AT41" i="10"/>
  <c r="AR41" i="10"/>
  <c r="W41" i="10"/>
  <c r="U41" i="10"/>
  <c r="BS31" i="10"/>
  <c r="BQ31" i="10"/>
  <c r="W31" i="10"/>
  <c r="U31" i="10"/>
  <c r="AT10" i="10"/>
  <c r="AR10" i="10"/>
  <c r="U10" i="10"/>
  <c r="W10" i="10"/>
  <c r="E151" i="1"/>
  <c r="B171" i="1"/>
  <c r="E159" i="1"/>
  <c r="B179" i="1"/>
  <c r="C235" i="1"/>
  <c r="C255" i="1"/>
  <c r="C275" i="1"/>
  <c r="C295" i="1"/>
  <c r="C315" i="1"/>
  <c r="C335" i="1"/>
  <c r="C355" i="1"/>
  <c r="C375" i="1"/>
  <c r="C395" i="1"/>
  <c r="C216" i="1"/>
  <c r="E147" i="1"/>
  <c r="B167" i="1"/>
  <c r="E155" i="1"/>
  <c r="B175" i="1"/>
  <c r="E124" i="1"/>
  <c r="B144" i="1"/>
  <c r="B148" i="1"/>
  <c r="E128" i="1"/>
  <c r="E134" i="1"/>
  <c r="B154" i="1"/>
  <c r="E138" i="1"/>
  <c r="B158" i="1"/>
  <c r="E123" i="1"/>
  <c r="B143" i="1"/>
  <c r="E150" i="1"/>
  <c r="B170" i="1"/>
  <c r="B165" i="1"/>
  <c r="E145" i="1"/>
  <c r="E149" i="1"/>
  <c r="B169" i="1"/>
  <c r="B173" i="1"/>
  <c r="E153" i="1"/>
  <c r="E157" i="1"/>
  <c r="B177" i="1"/>
  <c r="B181" i="1"/>
  <c r="E161" i="1"/>
  <c r="E126" i="1"/>
  <c r="B146" i="1"/>
  <c r="E132" i="1"/>
  <c r="B152" i="1"/>
  <c r="B156" i="1"/>
  <c r="E136" i="1"/>
  <c r="E140" i="1"/>
  <c r="B160" i="1"/>
  <c r="A142" i="1"/>
  <c r="B162" i="1"/>
  <c r="B216" i="1"/>
  <c r="B235" i="1"/>
  <c r="B255" i="1"/>
  <c r="B275" i="1"/>
  <c r="B295" i="1"/>
  <c r="B315" i="1"/>
  <c r="B335" i="1"/>
  <c r="B355" i="1"/>
  <c r="B375" i="1"/>
  <c r="B395" i="1"/>
  <c r="F2" i="3"/>
  <c r="B236" i="1"/>
  <c r="B256" i="1"/>
  <c r="B276" i="1"/>
  <c r="B296" i="1"/>
  <c r="B316" i="1"/>
  <c r="B336" i="1"/>
  <c r="B356" i="1"/>
  <c r="B376" i="1"/>
  <c r="B396" i="1"/>
  <c r="B217" i="1"/>
  <c r="E156" i="1"/>
  <c r="B176" i="1"/>
  <c r="E181" i="1"/>
  <c r="B201" i="1"/>
  <c r="E201" i="1"/>
  <c r="E165" i="1"/>
  <c r="B185" i="1"/>
  <c r="E185" i="1"/>
  <c r="E148" i="1"/>
  <c r="B168" i="1"/>
  <c r="A162" i="1"/>
  <c r="B182" i="1"/>
  <c r="E160" i="1"/>
  <c r="B180" i="1"/>
  <c r="E152" i="1"/>
  <c r="B172" i="1"/>
  <c r="E146" i="1"/>
  <c r="B166" i="1"/>
  <c r="E177" i="1"/>
  <c r="B197" i="1"/>
  <c r="E197" i="1"/>
  <c r="E169" i="1"/>
  <c r="B189" i="1"/>
  <c r="E189" i="1"/>
  <c r="B190" i="1"/>
  <c r="E190" i="1"/>
  <c r="E170" i="1"/>
  <c r="E143" i="1"/>
  <c r="B163" i="1"/>
  <c r="E158" i="1"/>
  <c r="B178" i="1"/>
  <c r="E154" i="1"/>
  <c r="B174" i="1"/>
  <c r="E144" i="1"/>
  <c r="B164" i="1"/>
  <c r="E175" i="1"/>
  <c r="B195" i="1"/>
  <c r="E195" i="1"/>
  <c r="E167" i="1"/>
  <c r="B187" i="1"/>
  <c r="E187" i="1"/>
  <c r="C236" i="1"/>
  <c r="C256" i="1"/>
  <c r="C276" i="1"/>
  <c r="C296" i="1"/>
  <c r="C316" i="1"/>
  <c r="C336" i="1"/>
  <c r="C356" i="1"/>
  <c r="C376" i="1"/>
  <c r="C396" i="1"/>
  <c r="C217" i="1"/>
  <c r="E179" i="1"/>
  <c r="B199" i="1"/>
  <c r="E199" i="1"/>
  <c r="E171" i="1"/>
  <c r="B191" i="1"/>
  <c r="E191" i="1"/>
  <c r="E173" i="1"/>
  <c r="B193" i="1"/>
  <c r="E193" i="1"/>
  <c r="F2" i="4"/>
  <c r="F3" i="4"/>
  <c r="C237" i="1"/>
  <c r="C257" i="1"/>
  <c r="C277" i="1"/>
  <c r="C297" i="1"/>
  <c r="C317" i="1"/>
  <c r="C337" i="1"/>
  <c r="C357" i="1"/>
  <c r="C377" i="1"/>
  <c r="C397" i="1"/>
  <c r="C218" i="1"/>
  <c r="E164" i="1"/>
  <c r="B184" i="1"/>
  <c r="E184" i="1"/>
  <c r="E174" i="1"/>
  <c r="B194" i="1"/>
  <c r="E194" i="1"/>
  <c r="B198" i="1"/>
  <c r="E198" i="1"/>
  <c r="E178" i="1"/>
  <c r="E163" i="1"/>
  <c r="B183" i="1"/>
  <c r="E183" i="1"/>
  <c r="E166" i="1"/>
  <c r="B186" i="1"/>
  <c r="E186" i="1"/>
  <c r="E172" i="1"/>
  <c r="B192" i="1"/>
  <c r="E192" i="1"/>
  <c r="E180" i="1"/>
  <c r="B200" i="1"/>
  <c r="E200" i="1"/>
  <c r="A182" i="1"/>
  <c r="B202" i="1"/>
  <c r="A202" i="1"/>
  <c r="E168" i="1"/>
  <c r="B188" i="1"/>
  <c r="E188" i="1"/>
  <c r="E176" i="1"/>
  <c r="B196" i="1"/>
  <c r="E196" i="1"/>
  <c r="B218" i="1"/>
  <c r="B237" i="1"/>
  <c r="B257" i="1"/>
  <c r="B277" i="1"/>
  <c r="B297" i="1"/>
  <c r="B317" i="1"/>
  <c r="B337" i="1"/>
  <c r="B357" i="1"/>
  <c r="B377" i="1"/>
  <c r="B397" i="1"/>
  <c r="F3" i="3"/>
  <c r="F4" i="4"/>
  <c r="B238" i="1"/>
  <c r="B258" i="1"/>
  <c r="B278" i="1"/>
  <c r="B298" i="1"/>
  <c r="B318" i="1"/>
  <c r="B338" i="1"/>
  <c r="B358" i="1"/>
  <c r="B378" i="1"/>
  <c r="B398" i="1"/>
  <c r="B219" i="1"/>
  <c r="C238" i="1"/>
  <c r="C258" i="1"/>
  <c r="C278" i="1"/>
  <c r="C298" i="1"/>
  <c r="C318" i="1"/>
  <c r="C338" i="1"/>
  <c r="C358" i="1"/>
  <c r="C378" i="1"/>
  <c r="C398" i="1"/>
  <c r="C219" i="1"/>
  <c r="F4" i="3"/>
  <c r="F5" i="4"/>
  <c r="C239" i="1"/>
  <c r="C259" i="1"/>
  <c r="C279" i="1"/>
  <c r="C299" i="1"/>
  <c r="C319" i="1"/>
  <c r="C339" i="1"/>
  <c r="C359" i="1"/>
  <c r="C379" i="1"/>
  <c r="C399" i="1"/>
  <c r="C220" i="1"/>
  <c r="B220" i="1"/>
  <c r="B239" i="1"/>
  <c r="B259" i="1"/>
  <c r="B279" i="1"/>
  <c r="B299" i="1"/>
  <c r="B319" i="1"/>
  <c r="B339" i="1"/>
  <c r="B359" i="1"/>
  <c r="B379" i="1"/>
  <c r="B399" i="1"/>
  <c r="F5" i="3"/>
  <c r="F6" i="4"/>
  <c r="BV46" i="12"/>
  <c r="BU46" i="12"/>
  <c r="BT46" i="12"/>
  <c r="BV39" i="12"/>
  <c r="BU39" i="12"/>
  <c r="BT39" i="12"/>
  <c r="BV32" i="12"/>
  <c r="BU32" i="12"/>
  <c r="BT32" i="12"/>
  <c r="BV25" i="12"/>
  <c r="BU25" i="12"/>
  <c r="BT25" i="12"/>
  <c r="BV18" i="12"/>
  <c r="BU18" i="12"/>
  <c r="BT18" i="12"/>
  <c r="BV11" i="12"/>
  <c r="BU11" i="12"/>
  <c r="BT11" i="12"/>
  <c r="AT55" i="12"/>
  <c r="AT54" i="12"/>
  <c r="AT53" i="12"/>
  <c r="X57" i="12"/>
  <c r="X56" i="12"/>
  <c r="X55" i="12"/>
  <c r="X54" i="12"/>
  <c r="X53" i="12"/>
  <c r="BR50" i="12"/>
  <c r="BR49" i="12"/>
  <c r="BR48" i="12"/>
  <c r="BR47" i="12"/>
  <c r="BR46" i="12"/>
  <c r="X50" i="12"/>
  <c r="X49" i="12"/>
  <c r="X48" i="12"/>
  <c r="X47" i="12"/>
  <c r="X46" i="12"/>
  <c r="BR43" i="12"/>
  <c r="BR42" i="12"/>
  <c r="BR41" i="12"/>
  <c r="BR40" i="12"/>
  <c r="BR39" i="12"/>
  <c r="AT43" i="12"/>
  <c r="AT42" i="12"/>
  <c r="AT41" i="12"/>
  <c r="AT40" i="12"/>
  <c r="AT39" i="12"/>
  <c r="X43" i="12"/>
  <c r="X42" i="12"/>
  <c r="X41" i="12"/>
  <c r="X40" i="12"/>
  <c r="X39" i="12"/>
  <c r="BR36" i="12"/>
  <c r="BR35" i="12"/>
  <c r="BR34" i="12"/>
  <c r="BR33" i="12"/>
  <c r="BR32" i="12"/>
  <c r="AT34" i="12"/>
  <c r="AT33" i="12"/>
  <c r="AT32" i="12"/>
  <c r="X36" i="12"/>
  <c r="X35" i="12"/>
  <c r="X34" i="12"/>
  <c r="X33" i="12"/>
  <c r="X32" i="12"/>
  <c r="BR29" i="12"/>
  <c r="BR28" i="12"/>
  <c r="BR27" i="12"/>
  <c r="BR26" i="12"/>
  <c r="BR25" i="12"/>
  <c r="X29" i="12"/>
  <c r="X28" i="12"/>
  <c r="X27" i="12"/>
  <c r="X26" i="12"/>
  <c r="X25" i="12"/>
  <c r="BR22" i="12"/>
  <c r="BR21" i="12"/>
  <c r="BR20" i="12"/>
  <c r="BR19" i="12"/>
  <c r="BR18" i="12"/>
  <c r="AT22" i="12"/>
  <c r="AT21" i="12"/>
  <c r="AT20" i="12"/>
  <c r="AT19" i="12"/>
  <c r="AT18" i="12"/>
  <c r="X21" i="12"/>
  <c r="X20" i="12"/>
  <c r="X19" i="12"/>
  <c r="X22" i="12"/>
  <c r="X18" i="12"/>
  <c r="AT14" i="12"/>
  <c r="AT13" i="12"/>
  <c r="AT12" i="12"/>
  <c r="AT11" i="12"/>
  <c r="AT5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C5" i="12"/>
  <c r="U5" i="12"/>
  <c r="V5" i="12"/>
  <c r="X5" i="12"/>
  <c r="B6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V6" i="12"/>
  <c r="X6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V7" i="12"/>
  <c r="X7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V8" i="12"/>
  <c r="X8" i="12"/>
  <c r="B1" i="12"/>
  <c r="D1" i="12"/>
  <c r="E1" i="12"/>
  <c r="F1" i="12"/>
  <c r="G1" i="12"/>
  <c r="H1" i="12"/>
  <c r="I1" i="12"/>
  <c r="J1" i="12"/>
  <c r="K1" i="12"/>
  <c r="L1" i="12"/>
  <c r="M1" i="12"/>
  <c r="N1" i="12"/>
  <c r="O1" i="12"/>
  <c r="P1" i="12"/>
  <c r="Q1" i="12"/>
  <c r="R1" i="12"/>
  <c r="S1" i="12"/>
  <c r="T1" i="12"/>
  <c r="U1" i="12"/>
  <c r="V1" i="12"/>
  <c r="W1" i="12"/>
  <c r="X1" i="12"/>
  <c r="Y1" i="12"/>
  <c r="Z1" i="12"/>
  <c r="AA1" i="12"/>
  <c r="AB1" i="12"/>
  <c r="AC1" i="12"/>
  <c r="AD1" i="12"/>
  <c r="AE1" i="12"/>
  <c r="AF1" i="12"/>
  <c r="AG1" i="12"/>
  <c r="AH1" i="12"/>
  <c r="AI1" i="12"/>
  <c r="AJ1" i="12"/>
  <c r="AK1" i="12"/>
  <c r="AL1" i="12"/>
  <c r="AM1" i="12"/>
  <c r="AN1" i="12"/>
  <c r="AO1" i="12"/>
  <c r="AP1" i="12"/>
  <c r="AQ1" i="12"/>
  <c r="AR1" i="12"/>
  <c r="AS1" i="12"/>
  <c r="AT1" i="12"/>
  <c r="AU1" i="12"/>
  <c r="AV1" i="12"/>
  <c r="AW1" i="12"/>
  <c r="AX1" i="12"/>
  <c r="AY1" i="12"/>
  <c r="AZ1" i="12"/>
  <c r="BA1" i="12"/>
  <c r="BB1" i="12"/>
  <c r="BC1" i="12"/>
  <c r="BD1" i="12"/>
  <c r="BE1" i="12"/>
  <c r="BF1" i="12"/>
  <c r="BG1" i="12"/>
  <c r="BH1" i="12"/>
  <c r="BI1" i="12"/>
  <c r="BJ1" i="12"/>
  <c r="BK1" i="12"/>
  <c r="BL1" i="12"/>
  <c r="BM1" i="12"/>
  <c r="BN1" i="12"/>
  <c r="BO1" i="12"/>
  <c r="BP1" i="12"/>
  <c r="BQ1" i="12"/>
  <c r="BR1" i="12"/>
  <c r="A2" i="12"/>
  <c r="B2" i="12"/>
  <c r="C2" i="12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Y2" i="12"/>
  <c r="Z2" i="12"/>
  <c r="AA2" i="12"/>
  <c r="AB2" i="12"/>
  <c r="AC2" i="12"/>
  <c r="AD2" i="12"/>
  <c r="AE2" i="12"/>
  <c r="AF2" i="12"/>
  <c r="AG2" i="12"/>
  <c r="AH2" i="12"/>
  <c r="AI2" i="12"/>
  <c r="AJ2" i="12"/>
  <c r="AK2" i="12"/>
  <c r="AL2" i="12"/>
  <c r="AM2" i="12"/>
  <c r="AN2" i="12"/>
  <c r="AO2" i="12"/>
  <c r="AP2" i="12"/>
  <c r="AQ2" i="12"/>
  <c r="AR2" i="12"/>
  <c r="AS2" i="12"/>
  <c r="AT2" i="12"/>
  <c r="AU2" i="12"/>
  <c r="AV2" i="12"/>
  <c r="AW2" i="12"/>
  <c r="AX2" i="12"/>
  <c r="AY2" i="12"/>
  <c r="AZ2" i="12"/>
  <c r="BA2" i="12"/>
  <c r="BB2" i="12"/>
  <c r="BC2" i="12"/>
  <c r="BD2" i="12"/>
  <c r="BE2" i="12"/>
  <c r="BF2" i="12"/>
  <c r="BG2" i="12"/>
  <c r="BH2" i="12"/>
  <c r="BI2" i="12"/>
  <c r="BJ2" i="12"/>
  <c r="BK2" i="12"/>
  <c r="BL2" i="12"/>
  <c r="BM2" i="12"/>
  <c r="BN2" i="12"/>
  <c r="BO2" i="12"/>
  <c r="BP2" i="12"/>
  <c r="BQ2" i="12"/>
  <c r="BR2" i="12"/>
  <c r="BS2" i="12"/>
  <c r="AA4" i="12"/>
  <c r="AB4" i="12"/>
  <c r="AC4" i="12"/>
  <c r="AD4" i="12"/>
  <c r="AE4" i="12"/>
  <c r="AF4" i="12"/>
  <c r="AG4" i="12"/>
  <c r="AH4" i="12"/>
  <c r="AI4" i="12"/>
  <c r="AJ4" i="12"/>
  <c r="AK4" i="12"/>
  <c r="AL4" i="12"/>
  <c r="AM4" i="12"/>
  <c r="AN4" i="12"/>
  <c r="AO4" i="12"/>
  <c r="AP4" i="12"/>
  <c r="AQ4" i="12"/>
  <c r="AR4" i="12"/>
  <c r="AS4" i="12"/>
  <c r="AT4" i="12"/>
  <c r="AA5" i="12"/>
  <c r="Z6" i="12"/>
  <c r="AA6" i="12"/>
  <c r="AB6" i="12"/>
  <c r="AC6" i="12"/>
  <c r="AD6" i="12"/>
  <c r="AE6" i="12"/>
  <c r="AF6" i="12"/>
  <c r="AG6" i="12"/>
  <c r="AH6" i="12"/>
  <c r="AI6" i="12"/>
  <c r="AJ6" i="12"/>
  <c r="AK6" i="12"/>
  <c r="AL6" i="12"/>
  <c r="AM6" i="12"/>
  <c r="AN6" i="12"/>
  <c r="AR6" i="12"/>
  <c r="Z7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AM7" i="12"/>
  <c r="AN7" i="12"/>
  <c r="AR7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R8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A11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R12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R13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R14" i="12"/>
  <c r="A15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H15" i="12"/>
  <c r="AI15" i="12"/>
  <c r="AJ15" i="12"/>
  <c r="AK15" i="12"/>
  <c r="AL15" i="12"/>
  <c r="AM15" i="12"/>
  <c r="AN15" i="12"/>
  <c r="AO15" i="12"/>
  <c r="AP15" i="12"/>
  <c r="AQ15" i="12"/>
  <c r="AR15" i="12"/>
  <c r="AS15" i="12"/>
  <c r="AT15" i="12"/>
  <c r="AU15" i="12"/>
  <c r="AV15" i="12"/>
  <c r="AW15" i="12"/>
  <c r="AX15" i="12"/>
  <c r="AY15" i="12"/>
  <c r="AZ15" i="12"/>
  <c r="BA15" i="12"/>
  <c r="BB15" i="12"/>
  <c r="BC15" i="12"/>
  <c r="BD15" i="12"/>
  <c r="BE15" i="12"/>
  <c r="BF15" i="12"/>
  <c r="BG15" i="12"/>
  <c r="BH15" i="12"/>
  <c r="BI15" i="12"/>
  <c r="BJ15" i="12"/>
  <c r="BK15" i="12"/>
  <c r="BL15" i="12"/>
  <c r="BM15" i="12"/>
  <c r="BN15" i="12"/>
  <c r="BO15" i="12"/>
  <c r="BP15" i="12"/>
  <c r="BQ15" i="12"/>
  <c r="BR15" i="12"/>
  <c r="BS15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W17" i="12"/>
  <c r="AX17" i="12"/>
  <c r="AY17" i="12"/>
  <c r="AZ17" i="12"/>
  <c r="BA17" i="12"/>
  <c r="BB17" i="12"/>
  <c r="BC17" i="12"/>
  <c r="BD17" i="12"/>
  <c r="BE17" i="12"/>
  <c r="BF17" i="12"/>
  <c r="BG17" i="12"/>
  <c r="BH17" i="12"/>
  <c r="BI17" i="12"/>
  <c r="BJ17" i="12"/>
  <c r="BK17" i="12"/>
  <c r="BL17" i="12"/>
  <c r="BM17" i="12"/>
  <c r="BN17" i="12"/>
  <c r="BO17" i="12"/>
  <c r="BP17" i="12"/>
  <c r="BQ17" i="12"/>
  <c r="BR17" i="12"/>
  <c r="C18" i="12"/>
  <c r="U18" i="12"/>
  <c r="V18" i="12"/>
  <c r="AA18" i="12"/>
  <c r="AW18" i="12"/>
  <c r="BO18" i="12"/>
  <c r="BP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V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M19" i="12"/>
  <c r="AN19" i="12"/>
  <c r="AR19" i="12"/>
  <c r="AV19" i="12"/>
  <c r="AW19" i="12"/>
  <c r="AX19" i="12"/>
  <c r="AY19" i="12"/>
  <c r="AZ19" i="12"/>
  <c r="BA19" i="12"/>
  <c r="BB19" i="12"/>
  <c r="BC19" i="12"/>
  <c r="BD19" i="12"/>
  <c r="BE19" i="12"/>
  <c r="BF19" i="12"/>
  <c r="BG19" i="12"/>
  <c r="BH19" i="12"/>
  <c r="BI19" i="12"/>
  <c r="BJ19" i="12"/>
  <c r="BK19" i="12"/>
  <c r="BL19" i="12"/>
  <c r="BP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V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R20" i="12"/>
  <c r="AV20" i="12"/>
  <c r="AW20" i="12"/>
  <c r="AX20" i="12"/>
  <c r="AY20" i="12"/>
  <c r="AZ20" i="12"/>
  <c r="BA20" i="12"/>
  <c r="BB20" i="12"/>
  <c r="BC20" i="12"/>
  <c r="BD20" i="12"/>
  <c r="BE20" i="12"/>
  <c r="BF20" i="12"/>
  <c r="BG20" i="12"/>
  <c r="BH20" i="12"/>
  <c r="BI20" i="12"/>
  <c r="BJ20" i="12"/>
  <c r="BK20" i="12"/>
  <c r="BL20" i="12"/>
  <c r="BP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V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R21" i="12"/>
  <c r="AV21" i="12"/>
  <c r="AW21" i="12"/>
  <c r="AX21" i="12"/>
  <c r="AY21" i="12"/>
  <c r="AZ21" i="12"/>
  <c r="BA21" i="12"/>
  <c r="BB21" i="12"/>
  <c r="BC21" i="12"/>
  <c r="BD21" i="12"/>
  <c r="BE21" i="12"/>
  <c r="BF21" i="12"/>
  <c r="BG21" i="12"/>
  <c r="BH21" i="12"/>
  <c r="BI21" i="12"/>
  <c r="BJ21" i="12"/>
  <c r="BK21" i="12"/>
  <c r="BL21" i="12"/>
  <c r="BP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V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R22" i="12"/>
  <c r="AV22" i="12"/>
  <c r="AW22" i="12"/>
  <c r="AX22" i="12"/>
  <c r="AY22" i="12"/>
  <c r="AZ22" i="12"/>
  <c r="BA22" i="12"/>
  <c r="BB22" i="12"/>
  <c r="BC22" i="12"/>
  <c r="BD22" i="12"/>
  <c r="BE22" i="12"/>
  <c r="BF22" i="12"/>
  <c r="BG22" i="12"/>
  <c r="BH22" i="12"/>
  <c r="BI22" i="12"/>
  <c r="BJ22" i="12"/>
  <c r="BK22" i="12"/>
  <c r="BL22" i="12"/>
  <c r="BP22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W24" i="12"/>
  <c r="AX24" i="12"/>
  <c r="AY24" i="12"/>
  <c r="AZ24" i="12"/>
  <c r="BA24" i="12"/>
  <c r="BB24" i="12"/>
  <c r="BC24" i="12"/>
  <c r="BD24" i="12"/>
  <c r="BE24" i="12"/>
  <c r="BF24" i="12"/>
  <c r="BG24" i="12"/>
  <c r="BH24" i="12"/>
  <c r="BI24" i="12"/>
  <c r="BJ24" i="12"/>
  <c r="BK24" i="12"/>
  <c r="BL24" i="12"/>
  <c r="BM24" i="12"/>
  <c r="BN24" i="12"/>
  <c r="BO24" i="12"/>
  <c r="BP24" i="12"/>
  <c r="BQ24" i="12"/>
  <c r="BR24" i="12"/>
  <c r="C25" i="12"/>
  <c r="U25" i="12"/>
  <c r="V25" i="12"/>
  <c r="AA25" i="12"/>
  <c r="AW25" i="12"/>
  <c r="BO25" i="12"/>
  <c r="BP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V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R26" i="12"/>
  <c r="AV26" i="12"/>
  <c r="AW26" i="12"/>
  <c r="AX26" i="12"/>
  <c r="AY26" i="12"/>
  <c r="AZ26" i="12"/>
  <c r="BA26" i="12"/>
  <c r="BB26" i="12"/>
  <c r="BC26" i="12"/>
  <c r="BD26" i="12"/>
  <c r="BE26" i="12"/>
  <c r="BF26" i="12"/>
  <c r="BG26" i="12"/>
  <c r="BH26" i="12"/>
  <c r="BI26" i="12"/>
  <c r="BJ26" i="12"/>
  <c r="BK26" i="12"/>
  <c r="BL26" i="12"/>
  <c r="BP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V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R27" i="12"/>
  <c r="AV27" i="12"/>
  <c r="AW27" i="12"/>
  <c r="AX27" i="12"/>
  <c r="AY27" i="12"/>
  <c r="AZ27" i="12"/>
  <c r="BA27" i="12"/>
  <c r="BB27" i="12"/>
  <c r="BC27" i="12"/>
  <c r="BD27" i="12"/>
  <c r="BE27" i="12"/>
  <c r="BF27" i="12"/>
  <c r="BG27" i="12"/>
  <c r="BH27" i="12"/>
  <c r="BI27" i="12"/>
  <c r="BJ27" i="12"/>
  <c r="BK27" i="12"/>
  <c r="BL27" i="12"/>
  <c r="BP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V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R28" i="12"/>
  <c r="AV28" i="12"/>
  <c r="AW28" i="12"/>
  <c r="AX28" i="12"/>
  <c r="AY28" i="12"/>
  <c r="AZ28" i="12"/>
  <c r="BA28" i="12"/>
  <c r="BB28" i="12"/>
  <c r="BC28" i="12"/>
  <c r="BD28" i="12"/>
  <c r="BE28" i="12"/>
  <c r="BF28" i="12"/>
  <c r="BG28" i="12"/>
  <c r="BH28" i="12"/>
  <c r="BI28" i="12"/>
  <c r="BJ28" i="12"/>
  <c r="BK28" i="12"/>
  <c r="BL28" i="12"/>
  <c r="BP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V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R29" i="12"/>
  <c r="AV29" i="12"/>
  <c r="AW29" i="12"/>
  <c r="AX29" i="12"/>
  <c r="AY29" i="12"/>
  <c r="AZ29" i="12"/>
  <c r="BA29" i="12"/>
  <c r="BB29" i="12"/>
  <c r="BC29" i="12"/>
  <c r="BD29" i="12"/>
  <c r="BE29" i="12"/>
  <c r="BF29" i="12"/>
  <c r="BG29" i="12"/>
  <c r="BH29" i="12"/>
  <c r="BI29" i="12"/>
  <c r="BJ29" i="12"/>
  <c r="BK29" i="12"/>
  <c r="BL29" i="12"/>
  <c r="BP29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W31" i="12"/>
  <c r="AX31" i="12"/>
  <c r="AY31" i="12"/>
  <c r="AZ31" i="12"/>
  <c r="BA31" i="12"/>
  <c r="BB31" i="12"/>
  <c r="BC31" i="12"/>
  <c r="BD31" i="12"/>
  <c r="BE31" i="12"/>
  <c r="BF31" i="12"/>
  <c r="BG31" i="12"/>
  <c r="BH31" i="12"/>
  <c r="BI31" i="12"/>
  <c r="BJ31" i="12"/>
  <c r="BK31" i="12"/>
  <c r="BL31" i="12"/>
  <c r="BM31" i="12"/>
  <c r="BN31" i="12"/>
  <c r="BO31" i="12"/>
  <c r="BP31" i="12"/>
  <c r="BQ31" i="12"/>
  <c r="BR31" i="12"/>
  <c r="C32" i="12"/>
  <c r="U32" i="12"/>
  <c r="V32" i="12"/>
  <c r="AA32" i="12"/>
  <c r="AW32" i="12"/>
  <c r="BO32" i="12"/>
  <c r="BP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V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R33" i="12"/>
  <c r="AV33" i="12"/>
  <c r="AW33" i="12"/>
  <c r="AX33" i="12"/>
  <c r="AY33" i="12"/>
  <c r="AZ33" i="12"/>
  <c r="BA33" i="12"/>
  <c r="BB33" i="12"/>
  <c r="BC33" i="12"/>
  <c r="BD33" i="12"/>
  <c r="BE33" i="12"/>
  <c r="BF33" i="12"/>
  <c r="BG33" i="12"/>
  <c r="BH33" i="12"/>
  <c r="BI33" i="12"/>
  <c r="BJ33" i="12"/>
  <c r="BK33" i="12"/>
  <c r="BL33" i="12"/>
  <c r="BP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V34" i="12"/>
  <c r="Z34" i="12"/>
  <c r="AA34" i="12"/>
  <c r="AR34" i="12"/>
  <c r="AV34" i="12"/>
  <c r="AW34" i="12"/>
  <c r="AX34" i="12"/>
  <c r="AY34" i="12"/>
  <c r="AZ34" i="12"/>
  <c r="BA34" i="12"/>
  <c r="BB34" i="12"/>
  <c r="BC34" i="12"/>
  <c r="BD34" i="12"/>
  <c r="BE34" i="12"/>
  <c r="BF34" i="12"/>
  <c r="BG34" i="12"/>
  <c r="BH34" i="12"/>
  <c r="BI34" i="12"/>
  <c r="BJ34" i="12"/>
  <c r="BK34" i="12"/>
  <c r="BL34" i="12"/>
  <c r="BP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V35" i="12"/>
  <c r="Z35" i="12"/>
  <c r="AA35" i="12"/>
  <c r="AR35" i="12"/>
  <c r="AV35" i="12"/>
  <c r="AW35" i="12"/>
  <c r="AX35" i="12"/>
  <c r="AY35" i="12"/>
  <c r="AZ35" i="12"/>
  <c r="BA35" i="12"/>
  <c r="BB35" i="12"/>
  <c r="BC35" i="12"/>
  <c r="BD35" i="12"/>
  <c r="BE35" i="12"/>
  <c r="BF35" i="12"/>
  <c r="BG35" i="12"/>
  <c r="BH35" i="12"/>
  <c r="BI35" i="12"/>
  <c r="BJ35" i="12"/>
  <c r="BK35" i="12"/>
  <c r="BL35" i="12"/>
  <c r="BP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V36" i="12"/>
  <c r="Z36" i="12"/>
  <c r="AA36" i="12"/>
  <c r="AR36" i="12"/>
  <c r="AV36" i="12"/>
  <c r="AW36" i="12"/>
  <c r="AX36" i="12"/>
  <c r="AY36" i="12"/>
  <c r="AZ36" i="12"/>
  <c r="BA36" i="12"/>
  <c r="BB36" i="12"/>
  <c r="BC36" i="12"/>
  <c r="BD36" i="12"/>
  <c r="BE36" i="12"/>
  <c r="BF36" i="12"/>
  <c r="BG36" i="12"/>
  <c r="BH36" i="12"/>
  <c r="BI36" i="12"/>
  <c r="BJ36" i="12"/>
  <c r="BK36" i="12"/>
  <c r="BL36" i="12"/>
  <c r="BP36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W38" i="12"/>
  <c r="AX38" i="12"/>
  <c r="AY38" i="12"/>
  <c r="AZ38" i="12"/>
  <c r="BA38" i="12"/>
  <c r="BB38" i="12"/>
  <c r="BC38" i="12"/>
  <c r="BD38" i="12"/>
  <c r="BE38" i="12"/>
  <c r="BF38" i="12"/>
  <c r="BG38" i="12"/>
  <c r="BH38" i="12"/>
  <c r="BI38" i="12"/>
  <c r="BJ38" i="12"/>
  <c r="BK38" i="12"/>
  <c r="BL38" i="12"/>
  <c r="BM38" i="12"/>
  <c r="BN38" i="12"/>
  <c r="BO38" i="12"/>
  <c r="BP38" i="12"/>
  <c r="BQ38" i="12"/>
  <c r="BR38" i="12"/>
  <c r="C39" i="12"/>
  <c r="U39" i="12"/>
  <c r="V39" i="12"/>
  <c r="AA39" i="12"/>
  <c r="AW39" i="12"/>
  <c r="BO39" i="12"/>
  <c r="BP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R40" i="12"/>
  <c r="AV40" i="12"/>
  <c r="AW40" i="12"/>
  <c r="AX40" i="12"/>
  <c r="AY40" i="12"/>
  <c r="AZ40" i="12"/>
  <c r="BA40" i="12"/>
  <c r="BB40" i="12"/>
  <c r="BC40" i="12"/>
  <c r="BD40" i="12"/>
  <c r="BE40" i="12"/>
  <c r="BF40" i="12"/>
  <c r="BG40" i="12"/>
  <c r="BH40" i="12"/>
  <c r="BI40" i="12"/>
  <c r="BJ40" i="12"/>
  <c r="BK40" i="12"/>
  <c r="BL40" i="12"/>
  <c r="BP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R41" i="12"/>
  <c r="AV41" i="12"/>
  <c r="AW41" i="12"/>
  <c r="AX41" i="12"/>
  <c r="AY41" i="12"/>
  <c r="AZ41" i="12"/>
  <c r="BA41" i="12"/>
  <c r="BB41" i="12"/>
  <c r="BC41" i="12"/>
  <c r="BD41" i="12"/>
  <c r="BE41" i="12"/>
  <c r="BF41" i="12"/>
  <c r="BG41" i="12"/>
  <c r="BH41" i="12"/>
  <c r="BI41" i="12"/>
  <c r="BJ41" i="12"/>
  <c r="BK41" i="12"/>
  <c r="BL41" i="12"/>
  <c r="BP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R42" i="12"/>
  <c r="AV42" i="12"/>
  <c r="AW42" i="12"/>
  <c r="AX42" i="12"/>
  <c r="AY42" i="12"/>
  <c r="AZ42" i="12"/>
  <c r="BA42" i="12"/>
  <c r="BB42" i="12"/>
  <c r="BC42" i="12"/>
  <c r="BD42" i="12"/>
  <c r="BE42" i="12"/>
  <c r="BF42" i="12"/>
  <c r="BG42" i="12"/>
  <c r="BH42" i="12"/>
  <c r="BI42" i="12"/>
  <c r="BJ42" i="12"/>
  <c r="BK42" i="12"/>
  <c r="BL42" i="12"/>
  <c r="BP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R43" i="12"/>
  <c r="AV43" i="12"/>
  <c r="AW43" i="12"/>
  <c r="AX43" i="12"/>
  <c r="AY43" i="12"/>
  <c r="AZ43" i="12"/>
  <c r="BA43" i="12"/>
  <c r="BB43" i="12"/>
  <c r="BC43" i="12"/>
  <c r="BD43" i="12"/>
  <c r="BE43" i="12"/>
  <c r="BF43" i="12"/>
  <c r="BG43" i="12"/>
  <c r="BH43" i="12"/>
  <c r="BI43" i="12"/>
  <c r="BJ43" i="12"/>
  <c r="BK43" i="12"/>
  <c r="BL43" i="12"/>
  <c r="BP43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W45" i="12"/>
  <c r="AX45" i="12"/>
  <c r="AY45" i="12"/>
  <c r="AZ45" i="12"/>
  <c r="BA45" i="12"/>
  <c r="BB45" i="12"/>
  <c r="BC45" i="12"/>
  <c r="BD45" i="12"/>
  <c r="BE45" i="12"/>
  <c r="BF45" i="12"/>
  <c r="BG45" i="12"/>
  <c r="BH45" i="12"/>
  <c r="BI45" i="12"/>
  <c r="BJ45" i="12"/>
  <c r="BK45" i="12"/>
  <c r="BL45" i="12"/>
  <c r="BM45" i="12"/>
  <c r="BN45" i="12"/>
  <c r="BO45" i="12"/>
  <c r="BP45" i="12"/>
  <c r="BQ45" i="12"/>
  <c r="BR45" i="12"/>
  <c r="C46" i="12"/>
  <c r="U46" i="12"/>
  <c r="V46" i="12"/>
  <c r="AA46" i="12"/>
  <c r="AW46" i="12"/>
  <c r="BO46" i="12"/>
  <c r="BP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V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R47" i="12"/>
  <c r="AV47" i="12"/>
  <c r="AW47" i="12"/>
  <c r="AX47" i="12"/>
  <c r="AY47" i="12"/>
  <c r="AZ47" i="12"/>
  <c r="BA47" i="12"/>
  <c r="BB47" i="12"/>
  <c r="BC47" i="12"/>
  <c r="BD47" i="12"/>
  <c r="BE47" i="12"/>
  <c r="BF47" i="12"/>
  <c r="BG47" i="12"/>
  <c r="BH47" i="12"/>
  <c r="BI47" i="12"/>
  <c r="BJ47" i="12"/>
  <c r="BK47" i="12"/>
  <c r="BL47" i="12"/>
  <c r="BP47" i="12"/>
  <c r="B48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V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M48" i="12"/>
  <c r="AN48" i="12"/>
  <c r="AR48" i="12"/>
  <c r="AV48" i="12"/>
  <c r="AW48" i="12"/>
  <c r="AX48" i="12"/>
  <c r="AY48" i="12"/>
  <c r="AZ48" i="12"/>
  <c r="BA48" i="12"/>
  <c r="BB48" i="12"/>
  <c r="BC48" i="12"/>
  <c r="BD48" i="12"/>
  <c r="BE48" i="12"/>
  <c r="BF48" i="12"/>
  <c r="BG48" i="12"/>
  <c r="BH48" i="12"/>
  <c r="BI48" i="12"/>
  <c r="BJ48" i="12"/>
  <c r="BK48" i="12"/>
  <c r="BL48" i="12"/>
  <c r="BP48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V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R49" i="12"/>
  <c r="AV49" i="12"/>
  <c r="AW49" i="12"/>
  <c r="AX49" i="12"/>
  <c r="AY49" i="12"/>
  <c r="AZ49" i="12"/>
  <c r="BA49" i="12"/>
  <c r="BB49" i="12"/>
  <c r="BC49" i="12"/>
  <c r="BD49" i="12"/>
  <c r="BE49" i="12"/>
  <c r="BF49" i="12"/>
  <c r="BG49" i="12"/>
  <c r="BH49" i="12"/>
  <c r="BI49" i="12"/>
  <c r="BJ49" i="12"/>
  <c r="BK49" i="12"/>
  <c r="BL49" i="12"/>
  <c r="BP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V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R50" i="12"/>
  <c r="AV50" i="12"/>
  <c r="AW50" i="12"/>
  <c r="AX50" i="12"/>
  <c r="AY50" i="12"/>
  <c r="AZ50" i="12"/>
  <c r="BA50" i="12"/>
  <c r="BB50" i="12"/>
  <c r="BC50" i="12"/>
  <c r="BD50" i="12"/>
  <c r="BE50" i="12"/>
  <c r="BF50" i="12"/>
  <c r="BG50" i="12"/>
  <c r="BH50" i="12"/>
  <c r="BI50" i="12"/>
  <c r="BJ50" i="12"/>
  <c r="BK50" i="12"/>
  <c r="BL50" i="12"/>
  <c r="BP50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W52" i="12"/>
  <c r="X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C53" i="12"/>
  <c r="U53" i="12"/>
  <c r="V53" i="12"/>
  <c r="AA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V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R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V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R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V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R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V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R57" i="12"/>
  <c r="P453" i="7"/>
  <c r="R451" i="7"/>
  <c r="R450" i="7"/>
  <c r="R449" i="7"/>
  <c r="R448" i="7"/>
  <c r="R447" i="7"/>
  <c r="AZ96" i="10"/>
  <c r="AC96" i="10"/>
  <c r="D96" i="10"/>
  <c r="S445" i="7"/>
  <c r="AZ85" i="10"/>
  <c r="AC85" i="10"/>
  <c r="D85" i="10"/>
  <c r="AZ75" i="10"/>
  <c r="AC75" i="10"/>
  <c r="D75" i="10"/>
  <c r="AZ64" i="10"/>
  <c r="AC64" i="10"/>
  <c r="D64" i="10"/>
  <c r="AZ54" i="10"/>
  <c r="AC54" i="10"/>
  <c r="D54" i="10"/>
  <c r="AZ43" i="10"/>
  <c r="AC43" i="10"/>
  <c r="D43" i="10"/>
  <c r="AZ33" i="10"/>
  <c r="AC33" i="10"/>
  <c r="S37" i="7" s="1"/>
  <c r="AF37" i="7" s="1"/>
  <c r="D33" i="10"/>
  <c r="U437" i="7"/>
  <c r="C240" i="1"/>
  <c r="C260" i="1"/>
  <c r="C280" i="1"/>
  <c r="C300" i="1"/>
  <c r="C320" i="1"/>
  <c r="C340" i="1"/>
  <c r="C360" i="1"/>
  <c r="C380" i="1"/>
  <c r="C400" i="1"/>
  <c r="C221" i="1"/>
  <c r="B240" i="1"/>
  <c r="B260" i="1"/>
  <c r="B280" i="1"/>
  <c r="B300" i="1"/>
  <c r="B320" i="1"/>
  <c r="B340" i="1"/>
  <c r="B360" i="1"/>
  <c r="B380" i="1"/>
  <c r="B400" i="1"/>
  <c r="B221" i="1"/>
  <c r="F6" i="3"/>
  <c r="B222" i="1"/>
  <c r="B241" i="1"/>
  <c r="B261" i="1"/>
  <c r="B281" i="1"/>
  <c r="B301" i="1"/>
  <c r="B321" i="1"/>
  <c r="B341" i="1"/>
  <c r="B361" i="1"/>
  <c r="B381" i="1"/>
  <c r="B401" i="1"/>
  <c r="C241" i="1"/>
  <c r="C261" i="1"/>
  <c r="C281" i="1"/>
  <c r="C301" i="1"/>
  <c r="C321" i="1"/>
  <c r="C341" i="1"/>
  <c r="C361" i="1"/>
  <c r="C381" i="1"/>
  <c r="C401" i="1"/>
  <c r="C222" i="1"/>
  <c r="F8" i="3"/>
  <c r="P429" i="7"/>
  <c r="R427" i="7"/>
  <c r="R426" i="7"/>
  <c r="R425" i="7"/>
  <c r="R424" i="7"/>
  <c r="R423" i="7"/>
  <c r="U413" i="7"/>
  <c r="P405" i="7"/>
  <c r="R403" i="7"/>
  <c r="R402" i="7"/>
  <c r="R401" i="7"/>
  <c r="R400" i="7"/>
  <c r="R399" i="7"/>
  <c r="U389" i="7"/>
  <c r="P381" i="7"/>
  <c r="R379" i="7"/>
  <c r="R378" i="7"/>
  <c r="R377" i="7"/>
  <c r="R376" i="7"/>
  <c r="R375" i="7"/>
  <c r="U365" i="7"/>
  <c r="P357" i="7"/>
  <c r="R355" i="7"/>
  <c r="R354" i="7"/>
  <c r="R353" i="7"/>
  <c r="R352" i="7"/>
  <c r="R351" i="7"/>
  <c r="U341" i="7"/>
  <c r="P333" i="7"/>
  <c r="R331" i="7"/>
  <c r="R330" i="7"/>
  <c r="R329" i="7"/>
  <c r="R328" i="7"/>
  <c r="R327" i="7"/>
  <c r="U317" i="7"/>
  <c r="P309" i="7"/>
  <c r="R307" i="7"/>
  <c r="R306" i="7"/>
  <c r="R305" i="7"/>
  <c r="R304" i="7"/>
  <c r="R303" i="7"/>
  <c r="U293" i="7"/>
  <c r="P285" i="7"/>
  <c r="R283" i="7"/>
  <c r="R282" i="7"/>
  <c r="R281" i="7"/>
  <c r="R280" i="7"/>
  <c r="R279" i="7"/>
  <c r="U269" i="7"/>
  <c r="P261" i="7"/>
  <c r="R259" i="7"/>
  <c r="R258" i="7"/>
  <c r="R257" i="7"/>
  <c r="R256" i="7"/>
  <c r="R255" i="7"/>
  <c r="U245" i="7"/>
  <c r="P237" i="7"/>
  <c r="R235" i="7"/>
  <c r="R234" i="7"/>
  <c r="R233" i="7"/>
  <c r="R232" i="7"/>
  <c r="R231" i="7"/>
  <c r="U221" i="7"/>
  <c r="P213" i="7"/>
  <c r="R211" i="7"/>
  <c r="R210" i="7"/>
  <c r="R209" i="7"/>
  <c r="R208" i="7"/>
  <c r="R207" i="7"/>
  <c r="U197" i="7"/>
  <c r="P189" i="7"/>
  <c r="R187" i="7"/>
  <c r="R186" i="7"/>
  <c r="R185" i="7"/>
  <c r="R184" i="7"/>
  <c r="R183" i="7"/>
  <c r="U173" i="7"/>
  <c r="P165" i="7"/>
  <c r="R163" i="7"/>
  <c r="R162" i="7"/>
  <c r="R161" i="7"/>
  <c r="R160" i="7"/>
  <c r="R159" i="7"/>
  <c r="U149" i="7"/>
  <c r="P141" i="7"/>
  <c r="R139" i="7"/>
  <c r="R138" i="7"/>
  <c r="R137" i="7"/>
  <c r="R136" i="7"/>
  <c r="R135" i="7"/>
  <c r="U125" i="7"/>
  <c r="P117" i="7"/>
  <c r="R115" i="7"/>
  <c r="R114" i="7"/>
  <c r="R113" i="7"/>
  <c r="R112" i="7"/>
  <c r="R111" i="7"/>
  <c r="U101" i="7"/>
  <c r="P93" i="7"/>
  <c r="R91" i="7"/>
  <c r="R90" i="7"/>
  <c r="R89" i="7"/>
  <c r="R88" i="7"/>
  <c r="R87" i="7"/>
  <c r="U77" i="7"/>
  <c r="P69" i="7"/>
  <c r="R67" i="7"/>
  <c r="R66" i="7"/>
  <c r="R65" i="7"/>
  <c r="R64" i="7"/>
  <c r="R63" i="7"/>
  <c r="U53" i="7"/>
  <c r="P45" i="7"/>
  <c r="R43" i="7"/>
  <c r="R42" i="7"/>
  <c r="R41" i="7"/>
  <c r="R40" i="7"/>
  <c r="R39" i="7"/>
  <c r="U29" i="7"/>
  <c r="P20" i="7"/>
  <c r="R18" i="7"/>
  <c r="R17" i="7"/>
  <c r="R16" i="7"/>
  <c r="R15" i="7"/>
  <c r="R14" i="7"/>
  <c r="U4" i="7"/>
  <c r="P90" i="6"/>
  <c r="R88" i="6"/>
  <c r="R87" i="6"/>
  <c r="R86" i="6"/>
  <c r="R85" i="6"/>
  <c r="U75" i="6"/>
  <c r="P66" i="6"/>
  <c r="R64" i="6"/>
  <c r="R63" i="6"/>
  <c r="R62" i="6"/>
  <c r="R61" i="6"/>
  <c r="U51" i="6"/>
  <c r="R40" i="6"/>
  <c r="P42" i="6"/>
  <c r="R39" i="6"/>
  <c r="R38" i="6"/>
  <c r="R37" i="6"/>
  <c r="U27" i="6"/>
  <c r="C242" i="1"/>
  <c r="C262" i="1"/>
  <c r="C282" i="1"/>
  <c r="C302" i="1"/>
  <c r="C322" i="1"/>
  <c r="C342" i="1"/>
  <c r="C362" i="1"/>
  <c r="C382" i="1"/>
  <c r="C402" i="1"/>
  <c r="C223" i="1"/>
  <c r="B242" i="1"/>
  <c r="B262" i="1"/>
  <c r="B282" i="1"/>
  <c r="B302" i="1"/>
  <c r="B322" i="1"/>
  <c r="B342" i="1"/>
  <c r="B362" i="1"/>
  <c r="B382" i="1"/>
  <c r="B402" i="1"/>
  <c r="B223" i="1"/>
  <c r="C1" i="10"/>
  <c r="C1" i="12"/>
  <c r="S397" i="7"/>
  <c r="S325" i="7"/>
  <c r="S253" i="7"/>
  <c r="S181" i="7"/>
  <c r="S109" i="7"/>
  <c r="S83" i="6"/>
  <c r="AC12" i="10"/>
  <c r="S35" i="6"/>
  <c r="S421" i="7"/>
  <c r="S373" i="7"/>
  <c r="S349" i="7"/>
  <c r="S301" i="7"/>
  <c r="S277" i="7"/>
  <c r="S229" i="7"/>
  <c r="S205" i="7"/>
  <c r="S157" i="7"/>
  <c r="S133" i="7"/>
  <c r="S85" i="7"/>
  <c r="S61" i="7"/>
  <c r="S12" i="7"/>
  <c r="S59" i="6"/>
  <c r="D12" i="10"/>
  <c r="S12" i="6"/>
  <c r="B224" i="1"/>
  <c r="B244" i="1"/>
  <c r="B264" i="1"/>
  <c r="B284" i="1"/>
  <c r="B304" i="1"/>
  <c r="B324" i="1"/>
  <c r="B344" i="1"/>
  <c r="B364" i="1"/>
  <c r="B384" i="1"/>
  <c r="B404" i="1"/>
  <c r="B243" i="1"/>
  <c r="B263" i="1"/>
  <c r="B283" i="1"/>
  <c r="B303" i="1"/>
  <c r="B323" i="1"/>
  <c r="B343" i="1"/>
  <c r="B363" i="1"/>
  <c r="B383" i="1"/>
  <c r="B403" i="1"/>
  <c r="C243" i="1"/>
  <c r="C263" i="1"/>
  <c r="C283" i="1"/>
  <c r="C303" i="1"/>
  <c r="C323" i="1"/>
  <c r="C343" i="1"/>
  <c r="C363" i="1"/>
  <c r="C383" i="1"/>
  <c r="C403" i="1"/>
  <c r="C224" i="1"/>
  <c r="C244" i="1"/>
  <c r="C264" i="1"/>
  <c r="C284" i="1"/>
  <c r="C304" i="1"/>
  <c r="C324" i="1"/>
  <c r="C344" i="1"/>
  <c r="C364" i="1"/>
  <c r="C384" i="1"/>
  <c r="C404" i="1"/>
  <c r="P19" i="6"/>
  <c r="R17" i="6"/>
  <c r="R16" i="6"/>
  <c r="R15" i="6"/>
  <c r="R14" i="6"/>
  <c r="U4" i="6"/>
  <c r="Z30" i="10"/>
  <c r="Z29" i="10"/>
  <c r="Z28" i="10"/>
  <c r="Z27" i="10"/>
  <c r="AW27" i="10"/>
  <c r="AW30" i="10"/>
  <c r="AW29" i="10"/>
  <c r="AW28" i="10"/>
  <c r="E3" i="1"/>
  <c r="BG26" i="10"/>
  <c r="AX26" i="10"/>
  <c r="BK24" i="10"/>
  <c r="AZ26" i="10"/>
  <c r="BO24" i="10"/>
  <c r="K3" i="1"/>
  <c r="I3" i="1"/>
  <c r="A37" i="10"/>
  <c r="Z37" i="10"/>
  <c r="A38" i="10"/>
  <c r="Z38" i="10"/>
  <c r="A39" i="10"/>
  <c r="AW37" i="10"/>
  <c r="Z39" i="10"/>
  <c r="A40" i="10"/>
  <c r="AW38" i="10"/>
  <c r="Z40" i="10"/>
  <c r="AW39" i="10"/>
  <c r="AF59" i="6"/>
  <c r="AM16" i="6"/>
  <c r="U9" i="10"/>
  <c r="U8" i="12"/>
  <c r="Y9" i="10"/>
  <c r="AF12" i="6"/>
  <c r="AO16" i="6"/>
  <c r="W9" i="10"/>
  <c r="AW40" i="10"/>
  <c r="A48" i="10"/>
  <c r="A49" i="10"/>
  <c r="Z48" i="10"/>
  <c r="AO61" i="6"/>
  <c r="AM61" i="6"/>
  <c r="AW48" i="10"/>
  <c r="A50" i="10"/>
  <c r="Z49" i="10"/>
  <c r="AW49" i="10"/>
  <c r="A51" i="10"/>
  <c r="Z50" i="10"/>
  <c r="AW50" i="10"/>
  <c r="Z51" i="10"/>
  <c r="AC6" i="10"/>
  <c r="BK66" i="10"/>
  <c r="O55" i="10"/>
  <c r="AJ47" i="10"/>
  <c r="B46" i="10"/>
  <c r="AA36" i="10"/>
  <c r="Z25" i="12"/>
  <c r="AZ57" i="10"/>
  <c r="AX35" i="10"/>
  <c r="AX56" i="10"/>
  <c r="AJ36" i="10"/>
  <c r="K6" i="10"/>
  <c r="AN45" i="10"/>
  <c r="O76" i="10"/>
  <c r="AP55" i="10"/>
  <c r="AK253" i="7"/>
  <c r="O66" i="10"/>
  <c r="AP66" i="10"/>
  <c r="AK325" i="7"/>
  <c r="B36" i="10"/>
  <c r="B25" i="12"/>
  <c r="AC26" i="10"/>
  <c r="D57" i="10"/>
  <c r="AA6" i="10"/>
  <c r="Z5" i="12"/>
  <c r="AA35" i="10"/>
  <c r="AX46" i="10"/>
  <c r="B25" i="10"/>
  <c r="K26" i="10"/>
  <c r="AA68" i="10"/>
  <c r="Z46" i="12"/>
  <c r="AA26" i="10"/>
  <c r="Z18" i="12"/>
  <c r="AX68" i="10"/>
  <c r="AV46" i="12"/>
  <c r="AC47" i="10"/>
  <c r="B26" i="10"/>
  <c r="B18" i="12"/>
  <c r="AX67" i="10"/>
  <c r="K68" i="10"/>
  <c r="D47" i="10"/>
  <c r="S34" i="10"/>
  <c r="AK85" i="7"/>
  <c r="AA67" i="10"/>
  <c r="AP34" i="10"/>
  <c r="AK109" i="7"/>
  <c r="AN55" i="10"/>
  <c r="AP4" i="10"/>
  <c r="AK35" i="6"/>
  <c r="AA56" i="10"/>
  <c r="BK34" i="10"/>
  <c r="AJ6" i="10"/>
  <c r="AA25" i="10"/>
  <c r="AJ68" i="10"/>
  <c r="AZ36" i="10"/>
  <c r="BO66" i="10"/>
  <c r="AK349" i="7"/>
  <c r="AA5" i="10"/>
  <c r="B77" i="10"/>
  <c r="AA46" i="10"/>
  <c r="BO55" i="10"/>
  <c r="AK277" i="7"/>
  <c r="AN4" i="10"/>
  <c r="D26" i="10"/>
  <c r="AP45" i="10"/>
  <c r="AK181" i="7"/>
  <c r="AK61" i="7"/>
  <c r="BO34" i="10"/>
  <c r="AK133" i="7"/>
  <c r="AX47" i="10"/>
  <c r="AV32" i="12"/>
  <c r="AN66" i="10"/>
  <c r="AK59" i="6"/>
  <c r="AN24" i="10"/>
  <c r="BG68" i="10"/>
  <c r="BG57" i="10"/>
  <c r="BK45" i="10"/>
  <c r="AJ57" i="10"/>
  <c r="S45" i="10"/>
  <c r="AK157" i="7"/>
  <c r="B56" i="10"/>
  <c r="D6" i="10"/>
  <c r="K47" i="10"/>
  <c r="O24" i="10"/>
  <c r="B68" i="10"/>
  <c r="B46" i="12"/>
  <c r="AC36" i="10"/>
  <c r="O4" i="10"/>
  <c r="K78" i="10"/>
  <c r="AX25" i="10"/>
  <c r="S66" i="10"/>
  <c r="AK301" i="7"/>
  <c r="B47" i="10"/>
  <c r="B32" i="12"/>
  <c r="AJ26" i="10"/>
  <c r="K57" i="10"/>
  <c r="B35" i="10"/>
  <c r="AZ47" i="10"/>
  <c r="B57" i="10"/>
  <c r="B39" i="12"/>
  <c r="AA47" i="10"/>
  <c r="Z32" i="12"/>
  <c r="D68" i="10"/>
  <c r="S4" i="10"/>
  <c r="AK12" i="6"/>
  <c r="AC68" i="10"/>
  <c r="S55" i="10"/>
  <c r="AK229" i="7"/>
  <c r="AN34" i="10"/>
  <c r="AZ68" i="10"/>
  <c r="AC57" i="10"/>
  <c r="B5" i="10"/>
  <c r="S76" i="10"/>
  <c r="AK373" i="7"/>
  <c r="O45" i="10"/>
  <c r="BK55" i="10"/>
  <c r="BO45" i="10"/>
  <c r="AK205" i="7"/>
  <c r="S24" i="10"/>
  <c r="AK12" i="7"/>
  <c r="AV18" i="12"/>
  <c r="B6" i="10"/>
  <c r="B5" i="12"/>
  <c r="BG47" i="10"/>
  <c r="B67" i="10"/>
  <c r="AX36" i="10"/>
  <c r="AV25" i="12"/>
  <c r="BG36" i="10"/>
  <c r="AP24" i="10"/>
  <c r="AK37" i="7"/>
  <c r="AX57" i="10"/>
  <c r="AV39" i="12"/>
  <c r="AA57" i="10"/>
  <c r="Z39" i="12"/>
  <c r="D36" i="10"/>
  <c r="K36" i="10"/>
  <c r="O34" i="10"/>
  <c r="B78" i="10"/>
  <c r="B53" i="12"/>
  <c r="D78" i="10"/>
  <c r="AW51" i="10"/>
  <c r="AO40" i="6"/>
  <c r="AF83" i="6"/>
  <c r="AO64" i="6"/>
  <c r="AO86" i="6"/>
  <c r="AF35" i="6"/>
  <c r="AR8" i="10"/>
  <c r="AQ7" i="12"/>
  <c r="AM14" i="6"/>
  <c r="AM15" i="6"/>
  <c r="U7" i="10"/>
  <c r="U6" i="12"/>
  <c r="AV8" i="10"/>
  <c r="AM38" i="6"/>
  <c r="AM87" i="6"/>
  <c r="AM64" i="6"/>
  <c r="AM40" i="6"/>
  <c r="AO14" i="6"/>
  <c r="AT9" i="10"/>
  <c r="AT8" i="12"/>
  <c r="U8" i="10"/>
  <c r="U7" i="12"/>
  <c r="AQ12" i="12"/>
  <c r="AM88" i="6"/>
  <c r="AM86" i="6"/>
  <c r="AR9" i="10"/>
  <c r="AQ8" i="12"/>
  <c r="AO88" i="6"/>
  <c r="AQ14" i="12"/>
  <c r="AO38" i="6"/>
  <c r="W8" i="10"/>
  <c r="Y7" i="10"/>
  <c r="AM17" i="6"/>
  <c r="AO17" i="6"/>
  <c r="AV9" i="10"/>
  <c r="AO39" i="6"/>
  <c r="AQ13" i="12"/>
  <c r="AM62" i="6"/>
  <c r="AO85" i="6"/>
  <c r="AO15" i="6"/>
  <c r="W7" i="10"/>
  <c r="AT8" i="10"/>
  <c r="AT7" i="12"/>
  <c r="AO62" i="6"/>
  <c r="AO87" i="6"/>
  <c r="Y8" i="10"/>
  <c r="AV7" i="10"/>
  <c r="AM85" i="6"/>
  <c r="AM39" i="6"/>
  <c r="AM63" i="6"/>
  <c r="AO63" i="6"/>
  <c r="AR7" i="10"/>
  <c r="AQ6" i="12"/>
  <c r="AO37" i="6"/>
  <c r="AM37" i="6"/>
  <c r="AT7" i="10"/>
  <c r="AT6" i="12"/>
  <c r="AT27" i="7"/>
  <c r="P38" i="7"/>
  <c r="H27" i="7"/>
  <c r="AU29" i="7"/>
  <c r="P206" i="7"/>
  <c r="AT195" i="7"/>
  <c r="H195" i="7"/>
  <c r="AU197" i="7"/>
  <c r="M2" i="6"/>
  <c r="B4" i="12"/>
  <c r="AU221" i="7"/>
  <c r="H219" i="7"/>
  <c r="AT219" i="7"/>
  <c r="P230" i="7"/>
  <c r="H2" i="6"/>
  <c r="AU4" i="6"/>
  <c r="P13" i="6"/>
  <c r="AT2" i="6"/>
  <c r="M75" i="7"/>
  <c r="B24" i="12"/>
  <c r="M51" i="7"/>
  <c r="AV17" i="12"/>
  <c r="P158" i="7"/>
  <c r="AU149" i="7"/>
  <c r="AT147" i="7"/>
  <c r="H147" i="7"/>
  <c r="AT123" i="7"/>
  <c r="P134" i="7"/>
  <c r="AU125" i="7"/>
  <c r="H123" i="7"/>
  <c r="AT171" i="7"/>
  <c r="P182" i="7"/>
  <c r="AU173" i="7"/>
  <c r="H171" i="7"/>
  <c r="M171" i="7"/>
  <c r="Z31" i="12"/>
  <c r="M25" i="6"/>
  <c r="Z4" i="12"/>
  <c r="M27" i="7"/>
  <c r="Z17" i="12"/>
  <c r="AT25" i="6"/>
  <c r="P36" i="6"/>
  <c r="AU27" i="6"/>
  <c r="H25" i="6"/>
  <c r="P110" i="7"/>
  <c r="AT99" i="7"/>
  <c r="AU101" i="7"/>
  <c r="H99" i="7"/>
  <c r="AT75" i="7"/>
  <c r="P86" i="7"/>
  <c r="AU77" i="7"/>
  <c r="H75" i="7"/>
  <c r="M339" i="7"/>
  <c r="AV45" i="12"/>
  <c r="M195" i="7"/>
  <c r="AV31" i="12"/>
  <c r="AU317" i="7"/>
  <c r="H315" i="7"/>
  <c r="AT315" i="7"/>
  <c r="P326" i="7"/>
  <c r="AU245" i="7"/>
  <c r="P254" i="7"/>
  <c r="H243" i="7"/>
  <c r="AT243" i="7"/>
  <c r="M123" i="7"/>
  <c r="AV24" i="12"/>
  <c r="M291" i="7"/>
  <c r="B45" i="12"/>
  <c r="P13" i="7"/>
  <c r="AT2" i="7"/>
  <c r="H2" i="7"/>
  <c r="AU4" i="7"/>
  <c r="M49" i="6"/>
  <c r="P374" i="7"/>
  <c r="AU365" i="7"/>
  <c r="AT363" i="7"/>
  <c r="H363" i="7"/>
  <c r="AT291" i="7"/>
  <c r="P302" i="7"/>
  <c r="AU293" i="7"/>
  <c r="H291" i="7"/>
  <c r="M219" i="7"/>
  <c r="B38" i="12"/>
  <c r="AU51" i="6"/>
  <c r="H49" i="6"/>
  <c r="AT49" i="6"/>
  <c r="P60" i="6"/>
  <c r="H51" i="7"/>
  <c r="AU53" i="7"/>
  <c r="P62" i="7"/>
  <c r="AT51" i="7"/>
  <c r="AT267" i="7"/>
  <c r="P278" i="7"/>
  <c r="AU269" i="7"/>
  <c r="H267" i="7"/>
  <c r="M363" i="7"/>
  <c r="B52" i="12"/>
  <c r="P350" i="7"/>
  <c r="AT339" i="7"/>
  <c r="H339" i="7"/>
  <c r="AU341" i="7"/>
  <c r="M243" i="7"/>
  <c r="Z38" i="12"/>
  <c r="M315" i="7"/>
  <c r="Z45" i="12"/>
  <c r="M2" i="7"/>
  <c r="B17" i="12"/>
  <c r="M99" i="7"/>
  <c r="Z24" i="12"/>
  <c r="M267" i="7"/>
  <c r="AV38" i="12"/>
  <c r="M147" i="7"/>
  <c r="B31" i="12"/>
  <c r="A58" i="10"/>
  <c r="AH344" i="7"/>
  <c r="AH346" i="7"/>
  <c r="AH343" i="7"/>
  <c r="AH347" i="7"/>
  <c r="AH345" i="7"/>
  <c r="D274" i="7"/>
  <c r="D271" i="7"/>
  <c r="D273" i="7"/>
  <c r="D272" i="7"/>
  <c r="D275" i="7"/>
  <c r="AH57" i="7"/>
  <c r="AH56" i="7"/>
  <c r="AH58" i="7"/>
  <c r="AH55" i="7"/>
  <c r="AH59" i="7"/>
  <c r="D54" i="6"/>
  <c r="D57" i="6"/>
  <c r="D55" i="6"/>
  <c r="D56" i="6"/>
  <c r="D53" i="6"/>
  <c r="D298" i="7"/>
  <c r="D295" i="7"/>
  <c r="D299" i="7"/>
  <c r="D297" i="7"/>
  <c r="D296" i="7"/>
  <c r="D371" i="7"/>
  <c r="D369" i="7"/>
  <c r="D367" i="7"/>
  <c r="D370" i="7"/>
  <c r="D368" i="7"/>
  <c r="AH8" i="7"/>
  <c r="AH10" i="7"/>
  <c r="AH7" i="7"/>
  <c r="AH6" i="7"/>
  <c r="AH9" i="7"/>
  <c r="AH248" i="7"/>
  <c r="AH249" i="7"/>
  <c r="AH251" i="7"/>
  <c r="AH247" i="7"/>
  <c r="AH250" i="7"/>
  <c r="D323" i="7"/>
  <c r="D320" i="7"/>
  <c r="D322" i="7"/>
  <c r="D321" i="7"/>
  <c r="D319" i="7"/>
  <c r="D82" i="7"/>
  <c r="D79" i="7"/>
  <c r="D83" i="7"/>
  <c r="D81" i="7"/>
  <c r="D80" i="7"/>
  <c r="D105" i="7"/>
  <c r="D107" i="7"/>
  <c r="D104" i="7"/>
  <c r="D106" i="7"/>
  <c r="D103" i="7"/>
  <c r="AH106" i="7"/>
  <c r="AH103" i="7"/>
  <c r="AH105" i="7"/>
  <c r="AH107" i="7"/>
  <c r="AH104" i="7"/>
  <c r="D30" i="6"/>
  <c r="D31" i="6"/>
  <c r="D33" i="6"/>
  <c r="D29" i="6"/>
  <c r="D32" i="6"/>
  <c r="D177" i="7"/>
  <c r="D179" i="7"/>
  <c r="D176" i="7"/>
  <c r="D178" i="7"/>
  <c r="D175" i="7"/>
  <c r="D127" i="7"/>
  <c r="D129" i="7"/>
  <c r="D131" i="7"/>
  <c r="D128" i="7"/>
  <c r="D130" i="7"/>
  <c r="D152" i="7"/>
  <c r="D153" i="7"/>
  <c r="D151" i="7"/>
  <c r="D154" i="7"/>
  <c r="D155" i="7"/>
  <c r="AH8" i="6"/>
  <c r="AH10" i="6"/>
  <c r="AH7" i="6"/>
  <c r="AH6" i="6"/>
  <c r="AH9" i="6"/>
  <c r="D226" i="7"/>
  <c r="D223" i="7"/>
  <c r="D225" i="7"/>
  <c r="D227" i="7"/>
  <c r="D224" i="7"/>
  <c r="AH200" i="7"/>
  <c r="AH201" i="7"/>
  <c r="AH203" i="7"/>
  <c r="AH199" i="7"/>
  <c r="AH202" i="7"/>
  <c r="D347" i="7"/>
  <c r="D344" i="7"/>
  <c r="D346" i="7"/>
  <c r="D343" i="7"/>
  <c r="D345" i="7"/>
  <c r="AH275" i="7"/>
  <c r="AH272" i="7"/>
  <c r="AH271" i="7"/>
  <c r="AH274" i="7"/>
  <c r="AH273" i="7"/>
  <c r="D55" i="7"/>
  <c r="D59" i="7"/>
  <c r="D58" i="7"/>
  <c r="D57" i="7"/>
  <c r="D56" i="7"/>
  <c r="AH57" i="6"/>
  <c r="AH55" i="6"/>
  <c r="AH53" i="6"/>
  <c r="AH56" i="6"/>
  <c r="AH54" i="6"/>
  <c r="AH299" i="7"/>
  <c r="AH296" i="7"/>
  <c r="AH298" i="7"/>
  <c r="AH297" i="7"/>
  <c r="AH295" i="7"/>
  <c r="AH367" i="7"/>
  <c r="AH371" i="7"/>
  <c r="AH370" i="7"/>
  <c r="AH368" i="7"/>
  <c r="AH369" i="7"/>
  <c r="D6" i="7"/>
  <c r="D7" i="7"/>
  <c r="D10" i="7"/>
  <c r="D9" i="7"/>
  <c r="D8" i="7"/>
  <c r="D251" i="7"/>
  <c r="D249" i="7"/>
  <c r="D247" i="7"/>
  <c r="D248" i="7"/>
  <c r="D250" i="7"/>
  <c r="AH320" i="7"/>
  <c r="AH322" i="7"/>
  <c r="AH319" i="7"/>
  <c r="AH321" i="7"/>
  <c r="AH323" i="7"/>
  <c r="AH83" i="7"/>
  <c r="AH80" i="7"/>
  <c r="AH82" i="7"/>
  <c r="AH81" i="7"/>
  <c r="AH79" i="7"/>
  <c r="AH32" i="6"/>
  <c r="AH30" i="6"/>
  <c r="AH33" i="6"/>
  <c r="AH31" i="6"/>
  <c r="AH29" i="6"/>
  <c r="AH178" i="7"/>
  <c r="AH175" i="7"/>
  <c r="AH177" i="7"/>
  <c r="AH176" i="7"/>
  <c r="AH179" i="7"/>
  <c r="AH129" i="7"/>
  <c r="AH131" i="7"/>
  <c r="AH128" i="7"/>
  <c r="AH127" i="7"/>
  <c r="AH130" i="7"/>
  <c r="AH155" i="7"/>
  <c r="AH151" i="7"/>
  <c r="AH153" i="7"/>
  <c r="AH152" i="7"/>
  <c r="AH154" i="7"/>
  <c r="D7" i="6"/>
  <c r="D9" i="6"/>
  <c r="D8" i="6"/>
  <c r="D10" i="6"/>
  <c r="D6" i="6"/>
  <c r="AH227" i="7"/>
  <c r="AH224" i="7"/>
  <c r="AH226" i="7"/>
  <c r="AH223" i="7"/>
  <c r="AH225" i="7"/>
  <c r="D203" i="7"/>
  <c r="D202" i="7"/>
  <c r="D200" i="7"/>
  <c r="D199" i="7"/>
  <c r="D201" i="7"/>
  <c r="D33" i="7"/>
  <c r="D31" i="7"/>
  <c r="D34" i="7"/>
  <c r="D35" i="7"/>
  <c r="D32" i="7"/>
  <c r="AH34" i="7"/>
  <c r="AH31" i="7"/>
  <c r="AH33" i="7"/>
  <c r="AH32" i="7"/>
  <c r="AH35" i="7"/>
  <c r="A59" i="10"/>
  <c r="Z58" i="10"/>
  <c r="AW58" i="10"/>
  <c r="A60" i="10"/>
  <c r="Z59" i="10"/>
  <c r="A61" i="10"/>
  <c r="Z60" i="10"/>
  <c r="AW59" i="10"/>
  <c r="Z61" i="10"/>
  <c r="AW60" i="10"/>
  <c r="AW61" i="10"/>
  <c r="A69" i="10"/>
  <c r="Z11" i="12"/>
  <c r="AC78" i="10"/>
  <c r="AA77" i="10"/>
  <c r="AA78" i="10"/>
  <c r="Z53" i="12"/>
  <c r="AJ78" i="10"/>
  <c r="AP76" i="10"/>
  <c r="AK397" i="7"/>
  <c r="AK421" i="7"/>
  <c r="A70" i="10"/>
  <c r="Z69" i="10"/>
  <c r="M73" i="6"/>
  <c r="AK83" i="6"/>
  <c r="AU75" i="6"/>
  <c r="M435" i="7"/>
  <c r="O87" i="10"/>
  <c r="AK445" i="7"/>
  <c r="M387" i="7"/>
  <c r="Z52" i="12"/>
  <c r="M411" i="7"/>
  <c r="H411" i="7"/>
  <c r="P422" i="7"/>
  <c r="AU413" i="7"/>
  <c r="AT411" i="7"/>
  <c r="P398" i="7"/>
  <c r="AU389" i="7"/>
  <c r="AT387" i="7"/>
  <c r="H387" i="7"/>
  <c r="AW69" i="10"/>
  <c r="Z70" i="10"/>
  <c r="A71" i="10"/>
  <c r="Z10" i="12"/>
  <c r="H73" i="6"/>
  <c r="D77" i="6"/>
  <c r="AT73" i="6"/>
  <c r="AH80" i="6"/>
  <c r="P84" i="6"/>
  <c r="P446" i="7"/>
  <c r="H435" i="7"/>
  <c r="AU437" i="7"/>
  <c r="AT435" i="7"/>
  <c r="AH392" i="7"/>
  <c r="AH391" i="7"/>
  <c r="AH395" i="7"/>
  <c r="AH394" i="7"/>
  <c r="AH393" i="7"/>
  <c r="D395" i="7"/>
  <c r="D394" i="7"/>
  <c r="D391" i="7"/>
  <c r="D392" i="7"/>
  <c r="D393" i="7"/>
  <c r="AH418" i="7"/>
  <c r="AH419" i="7"/>
  <c r="AH415" i="7"/>
  <c r="AH416" i="7"/>
  <c r="AH417" i="7"/>
  <c r="D417" i="7"/>
  <c r="D418" i="7"/>
  <c r="D419" i="7"/>
  <c r="D415" i="7"/>
  <c r="D416" i="7"/>
  <c r="A72" i="10"/>
  <c r="Z71" i="10"/>
  <c r="AW70" i="10"/>
  <c r="AH81" i="6"/>
  <c r="D79" i="6"/>
  <c r="D78" i="6"/>
  <c r="AH77" i="6"/>
  <c r="AH79" i="6"/>
  <c r="AH78" i="6"/>
  <c r="D80" i="6"/>
  <c r="D81" i="6"/>
  <c r="AH443" i="7"/>
  <c r="AH441" i="7"/>
  <c r="AH439" i="7"/>
  <c r="AH442" i="7"/>
  <c r="AH440" i="7"/>
  <c r="D443" i="7"/>
  <c r="D442" i="7"/>
  <c r="D440" i="7"/>
  <c r="D441" i="7"/>
  <c r="D439" i="7"/>
  <c r="AW71" i="10"/>
  <c r="Z72" i="10"/>
  <c r="AW72" i="10"/>
  <c r="A79" i="10"/>
  <c r="Z79" i="10"/>
  <c r="A80" i="10"/>
  <c r="Z80" i="10"/>
  <c r="A81" i="10"/>
  <c r="Z81" i="10"/>
  <c r="A82" i="10"/>
  <c r="Z82" i="10"/>
  <c r="AR27" i="10"/>
  <c r="AQ19" i="12" s="1"/>
  <c r="AT27" i="10"/>
  <c r="AT25" i="12"/>
  <c r="AM39" i="7"/>
  <c r="AO39" i="7"/>
  <c r="AV80" i="10"/>
  <c r="AR83" i="10"/>
  <c r="AT73" i="10"/>
  <c r="Y58" i="10"/>
  <c r="BS52" i="10"/>
  <c r="BQ52" i="10"/>
  <c r="AT62" i="10"/>
  <c r="AR52" i="10"/>
  <c r="AT52" i="10"/>
  <c r="AT50" i="12"/>
  <c r="AR62" i="10"/>
  <c r="BU70" i="10"/>
  <c r="AO351" i="7"/>
  <c r="AM352" i="7"/>
  <c r="AR58" i="10"/>
  <c r="AQ40" i="12"/>
  <c r="BS71" i="10"/>
  <c r="AR70" i="10"/>
  <c r="AQ48" i="12"/>
  <c r="AT58" i="10"/>
  <c r="AT56" i="12"/>
  <c r="U70" i="10"/>
  <c r="U48" i="12"/>
  <c r="AM282" i="7"/>
  <c r="AO282" i="7"/>
  <c r="AO255" i="7"/>
  <c r="AO306" i="7"/>
  <c r="BS70" i="10"/>
  <c r="BQ61" i="10"/>
  <c r="BO43" i="12"/>
  <c r="W70" i="10"/>
  <c r="AT71" i="10"/>
  <c r="AT31" i="10"/>
  <c r="AT29" i="12"/>
  <c r="AR31" i="10"/>
  <c r="BS38" i="10"/>
  <c r="BS40" i="10"/>
  <c r="AF133" i="7"/>
  <c r="AM138" i="7"/>
  <c r="AO138" i="7"/>
  <c r="AM136" i="7"/>
  <c r="AT81" i="10"/>
  <c r="AO450" i="7"/>
  <c r="AF397" i="7"/>
  <c r="AO91" i="7"/>
  <c r="AM259" i="7"/>
  <c r="AM163" i="7"/>
  <c r="AO283" i="7"/>
  <c r="AM18" i="7"/>
  <c r="AO163" i="7"/>
  <c r="AM235" i="7"/>
  <c r="AM379" i="7"/>
  <c r="AO259" i="7"/>
  <c r="AM91" i="7"/>
  <c r="AM307" i="7"/>
  <c r="AM139" i="7"/>
  <c r="AM211" i="7"/>
  <c r="AM43" i="7"/>
  <c r="AM115" i="7"/>
  <c r="AM67" i="7"/>
  <c r="AO427" i="7"/>
  <c r="AO18" i="7"/>
  <c r="AM403" i="7"/>
  <c r="AM427" i="7"/>
  <c r="AO403" i="7"/>
  <c r="AM451" i="7"/>
  <c r="AO331" i="7"/>
  <c r="AO451" i="7"/>
  <c r="AO379" i="7"/>
  <c r="AO355" i="7"/>
  <c r="AO115" i="7"/>
  <c r="AO211" i="7"/>
  <c r="AO307" i="7"/>
  <c r="AO235" i="7"/>
  <c r="AO139" i="7"/>
  <c r="AM187" i="7"/>
  <c r="AO67" i="7"/>
  <c r="AO43" i="7"/>
  <c r="AM283" i="7"/>
  <c r="AM331" i="7"/>
  <c r="AO187" i="7"/>
  <c r="AM355" i="7"/>
  <c r="AT28" i="10"/>
  <c r="AT26" i="12"/>
  <c r="AM40" i="7"/>
  <c r="AO40" i="7"/>
  <c r="BU28" i="10"/>
  <c r="BQ28" i="10"/>
  <c r="BO20" i="12"/>
  <c r="AM64" i="7"/>
  <c r="AO64" i="7"/>
  <c r="AV28" i="10"/>
  <c r="BS28" i="10"/>
  <c r="AR28" i="10"/>
  <c r="AQ20" i="12"/>
  <c r="AO63" i="7"/>
  <c r="BQ27" i="10"/>
  <c r="BO19" i="12"/>
  <c r="BS27" i="10"/>
  <c r="AM63" i="7"/>
  <c r="BU40" i="10"/>
  <c r="AO136" i="7"/>
  <c r="BQ38" i="10"/>
  <c r="BO27" i="12"/>
  <c r="BQ40" i="10"/>
  <c r="BO29" i="12"/>
  <c r="BU38" i="10"/>
  <c r="AM449" i="7"/>
  <c r="AO447" i="7"/>
  <c r="AO354" i="7"/>
  <c r="AM354" i="7"/>
  <c r="BS72" i="10"/>
  <c r="AT82" i="10"/>
  <c r="AR79" i="10"/>
  <c r="AQ54" i="12"/>
  <c r="AM351" i="7"/>
  <c r="AT69" i="10"/>
  <c r="AV69" i="10"/>
  <c r="Y72" i="10"/>
  <c r="Y79" i="10"/>
  <c r="Y81" i="10"/>
  <c r="BQ79" i="10"/>
  <c r="BQ82" i="10"/>
  <c r="BS80" i="10"/>
  <c r="BQ80" i="10"/>
  <c r="BS81" i="10"/>
  <c r="BS79" i="10"/>
  <c r="BS82" i="10"/>
  <c r="BQ81" i="10"/>
  <c r="W92" i="10"/>
  <c r="U71" i="10"/>
  <c r="U49" i="12"/>
  <c r="AO353" i="7"/>
  <c r="AM375" i="7"/>
  <c r="AR71" i="10"/>
  <c r="AQ49" i="12"/>
  <c r="U90" i="10"/>
  <c r="BS90" i="10"/>
  <c r="AO330" i="7"/>
  <c r="AO449" i="7"/>
  <c r="W93" i="10"/>
  <c r="AT72" i="10"/>
  <c r="AM448" i="7"/>
  <c r="BS92" i="10"/>
  <c r="AO376" i="7"/>
  <c r="AO305" i="7"/>
  <c r="U81" i="10"/>
  <c r="U56" i="12"/>
  <c r="AO377" i="7"/>
  <c r="AM376" i="7"/>
  <c r="W72" i="10"/>
  <c r="AM328" i="7"/>
  <c r="AO425" i="7"/>
  <c r="AF445" i="7"/>
  <c r="AR72" i="10"/>
  <c r="AQ50" i="12"/>
  <c r="AV70" i="10"/>
  <c r="AV71" i="10"/>
  <c r="AV79" i="10"/>
  <c r="Y48" i="10"/>
  <c r="AT83" i="10"/>
  <c r="AR80" i="10"/>
  <c r="AQ55" i="12"/>
  <c r="AO448" i="7"/>
  <c r="AM424" i="7"/>
  <c r="BQ90" i="10"/>
  <c r="AO402" i="7"/>
  <c r="AM450" i="7"/>
  <c r="AM423" i="7"/>
  <c r="U92" i="10"/>
  <c r="AO401" i="7"/>
  <c r="AT93" i="10"/>
  <c r="U93" i="10"/>
  <c r="AM400" i="7"/>
  <c r="AR92" i="10"/>
  <c r="AO400" i="7"/>
  <c r="AV82" i="10"/>
  <c r="AR73" i="10"/>
  <c r="Y37" i="10"/>
  <c r="Y69" i="10"/>
  <c r="BU49" i="10"/>
  <c r="AV49" i="10"/>
  <c r="BU50" i="10"/>
  <c r="AV48" i="10"/>
  <c r="AV50" i="10"/>
  <c r="Y51" i="10"/>
  <c r="AF181" i="7"/>
  <c r="AM159" i="7"/>
  <c r="BU30" i="10"/>
  <c r="W39" i="10"/>
  <c r="Y28" i="10"/>
  <c r="AM256" i="7"/>
  <c r="AR61" i="10"/>
  <c r="AQ43" i="12"/>
  <c r="BQ30" i="10"/>
  <c r="BO22" i="12"/>
  <c r="AO207" i="7"/>
  <c r="AT50" i="10"/>
  <c r="AT48" i="12"/>
  <c r="AF253" i="7"/>
  <c r="U40" i="10"/>
  <c r="U29" i="12"/>
  <c r="AF61" i="7"/>
  <c r="AO17" i="7"/>
  <c r="AM207" i="7"/>
  <c r="AR37" i="10"/>
  <c r="AQ26" i="12"/>
  <c r="AT59" i="10"/>
  <c r="AT57" i="12"/>
  <c r="BU29" i="10"/>
  <c r="AM233" i="7"/>
  <c r="BS49" i="10"/>
  <c r="AM184" i="7"/>
  <c r="AO210" i="7"/>
  <c r="AT40" i="10"/>
  <c r="BS50" i="10"/>
  <c r="AV29" i="10"/>
  <c r="BU37" i="10"/>
  <c r="AR48" i="10"/>
  <c r="AQ33" i="12"/>
  <c r="AM234" i="7"/>
  <c r="Y27" i="10"/>
  <c r="U50" i="10"/>
  <c r="U35" i="12"/>
  <c r="AR38" i="10"/>
  <c r="AQ27" i="12"/>
  <c r="AO41" i="7"/>
  <c r="W27" i="10"/>
  <c r="BQ49" i="10"/>
  <c r="BO34" i="12"/>
  <c r="AM41" i="7"/>
  <c r="AM161" i="7"/>
  <c r="AV38" i="10"/>
  <c r="AM185" i="7"/>
  <c r="AT51" i="10"/>
  <c r="AT49" i="12"/>
  <c r="U29" i="10"/>
  <c r="U21" i="12"/>
  <c r="AO234" i="7"/>
  <c r="AR49" i="10"/>
  <c r="AQ34" i="12"/>
  <c r="AO186" i="7"/>
  <c r="AV27" i="10"/>
  <c r="AR60" i="10"/>
  <c r="AQ42" i="12"/>
  <c r="U59" i="10"/>
  <c r="U41" i="12"/>
  <c r="W49" i="10"/>
  <c r="AM66" i="7"/>
  <c r="W37" i="10"/>
  <c r="AF109" i="7"/>
  <c r="U49" i="10"/>
  <c r="U34" i="12"/>
  <c r="AM186" i="7"/>
  <c r="AT60" i="10"/>
  <c r="U37" i="10"/>
  <c r="U26" i="12"/>
  <c r="AT30" i="10"/>
  <c r="AT28" i="12"/>
  <c r="AM210" i="7"/>
  <c r="W50" i="10"/>
  <c r="AM232" i="7"/>
  <c r="AT37" i="10"/>
  <c r="AT35" i="12"/>
  <c r="AO159" i="7"/>
  <c r="AO14" i="7"/>
  <c r="BQ29" i="10"/>
  <c r="BO21" i="12"/>
  <c r="Y30" i="10"/>
  <c r="AM89" i="7"/>
  <c r="AO258" i="7"/>
  <c r="W38" i="10"/>
  <c r="AM111" i="7"/>
  <c r="AO65" i="7"/>
  <c r="AM231" i="7"/>
  <c r="AO15" i="7"/>
  <c r="AF157" i="7"/>
  <c r="AM113" i="7"/>
  <c r="AM257" i="7"/>
  <c r="W29" i="10"/>
  <c r="AO161" i="7"/>
  <c r="Y29" i="10"/>
  <c r="Y38" i="10"/>
  <c r="AO185" i="7"/>
  <c r="AO209" i="7"/>
  <c r="AV40" i="10"/>
  <c r="BU48" i="10"/>
  <c r="Y50" i="10"/>
  <c r="AM14" i="7"/>
  <c r="Y49" i="10"/>
  <c r="AV51" i="10"/>
  <c r="AV59" i="10"/>
  <c r="W51" i="10"/>
  <c r="AO160" i="7"/>
  <c r="W60" i="10"/>
  <c r="W61" i="10"/>
  <c r="BQ37" i="10"/>
  <c r="BO26" i="12"/>
  <c r="U39" i="10"/>
  <c r="U28" i="12"/>
  <c r="AM42" i="7"/>
  <c r="AR29" i="10"/>
  <c r="AQ21" i="12"/>
  <c r="AM87" i="7"/>
  <c r="Y39" i="10"/>
  <c r="AO183" i="7"/>
  <c r="U38" i="10"/>
  <c r="U27" i="12"/>
  <c r="AO233" i="7"/>
  <c r="BU51" i="10"/>
  <c r="BQ39" i="10"/>
  <c r="BO28" i="12"/>
  <c r="BQ50" i="10"/>
  <c r="BO35" i="12"/>
  <c r="AO87" i="7"/>
  <c r="AM15" i="7"/>
  <c r="AM208" i="7"/>
  <c r="AO113" i="7"/>
  <c r="AM255" i="7"/>
  <c r="AO137" i="7"/>
  <c r="AR30" i="10"/>
  <c r="AQ22" i="12"/>
  <c r="U48" i="10"/>
  <c r="U33" i="12"/>
  <c r="AF12" i="7"/>
  <c r="AO112" i="7"/>
  <c r="BQ51" i="10"/>
  <c r="BO36" i="12"/>
  <c r="AM16" i="7"/>
  <c r="BS51" i="10"/>
  <c r="AO66" i="7"/>
  <c r="U61" i="10"/>
  <c r="U43" i="12"/>
  <c r="U27" i="10"/>
  <c r="U19" i="12"/>
  <c r="AT61" i="10"/>
  <c r="W40" i="10"/>
  <c r="AV39" i="10"/>
  <c r="BS30" i="10"/>
  <c r="AO256" i="7"/>
  <c r="AO232" i="7"/>
  <c r="AO42" i="7"/>
  <c r="BU27" i="10"/>
  <c r="AT49" i="10"/>
  <c r="AT47" i="12"/>
  <c r="AV37" i="10"/>
  <c r="AR51" i="10"/>
  <c r="AQ36" i="12"/>
  <c r="Y40" i="10"/>
  <c r="AT29" i="10"/>
  <c r="AT27" i="12"/>
  <c r="AM162" i="7"/>
  <c r="AR39" i="10"/>
  <c r="AQ28" i="12"/>
  <c r="BS29" i="10"/>
  <c r="AF85" i="7"/>
  <c r="AO88" i="7"/>
  <c r="AO184" i="7"/>
  <c r="AM88" i="7"/>
  <c r="AF229" i="7"/>
  <c r="W48" i="10"/>
  <c r="AO89" i="7"/>
  <c r="U51" i="10"/>
  <c r="U36" i="12"/>
  <c r="AR40" i="10"/>
  <c r="AQ29" i="12"/>
  <c r="U58" i="10"/>
  <c r="U40" i="12"/>
  <c r="U60" i="10"/>
  <c r="U42" i="12"/>
  <c r="BS37" i="10"/>
  <c r="AM209" i="7"/>
  <c r="AM258" i="7"/>
  <c r="AO135" i="7"/>
  <c r="AO114" i="7"/>
  <c r="AM17" i="7"/>
  <c r="AT39" i="10"/>
  <c r="AO16" i="7"/>
  <c r="AV30" i="10"/>
  <c r="AM90" i="7"/>
  <c r="AM160" i="7"/>
  <c r="W28" i="10"/>
  <c r="W30" i="10"/>
  <c r="AT48" i="10"/>
  <c r="AT46" i="12"/>
  <c r="BU39" i="10"/>
  <c r="AO90" i="7"/>
  <c r="AO162" i="7"/>
  <c r="AF205" i="7"/>
  <c r="AO208" i="7"/>
  <c r="W59" i="10"/>
  <c r="U30" i="10"/>
  <c r="U22" i="12" s="1"/>
  <c r="AO257" i="7"/>
  <c r="Y59" i="10"/>
  <c r="Y60" i="10"/>
  <c r="AV60" i="10"/>
  <c r="AM135" i="7"/>
  <c r="AM183" i="7"/>
  <c r="AM65" i="7"/>
  <c r="AO111" i="7"/>
  <c r="AM112" i="7"/>
  <c r="U28" i="10"/>
  <c r="U20" i="12"/>
  <c r="AR59" i="10"/>
  <c r="AQ41" i="12"/>
  <c r="BS39" i="10"/>
  <c r="AT38" i="10"/>
  <c r="AT36" i="12"/>
  <c r="AR50" i="10"/>
  <c r="AQ35" i="12"/>
  <c r="AO231" i="7"/>
  <c r="AM137" i="7"/>
  <c r="BS48" i="10"/>
  <c r="W58" i="10"/>
  <c r="AM114" i="7"/>
  <c r="BQ48" i="10"/>
  <c r="BO33" i="12"/>
  <c r="AV61" i="10"/>
  <c r="AV58" i="10"/>
  <c r="Y61" i="10"/>
  <c r="BS91" i="10"/>
  <c r="AR93" i="10"/>
  <c r="AM353" i="7"/>
  <c r="AO280" i="7"/>
  <c r="AT91" i="10"/>
  <c r="BQ72" i="10"/>
  <c r="BO50" i="12"/>
  <c r="BQ60" i="10"/>
  <c r="BO42" i="12"/>
  <c r="AM425" i="7"/>
  <c r="U82" i="10"/>
  <c r="U57" i="12"/>
  <c r="AO399" i="7"/>
  <c r="BS58" i="10"/>
  <c r="W80" i="10"/>
  <c r="AM306" i="7"/>
  <c r="AF349" i="7"/>
  <c r="AT70" i="10"/>
  <c r="U80" i="10"/>
  <c r="U55" i="12"/>
  <c r="AO329" i="7"/>
  <c r="AO378" i="7"/>
  <c r="BS61" i="10"/>
  <c r="AT92" i="10"/>
  <c r="AO304" i="7"/>
  <c r="BS69" i="10"/>
  <c r="W71" i="10"/>
  <c r="W69" i="10"/>
  <c r="AM304" i="7"/>
  <c r="AM281" i="7"/>
  <c r="BQ91" i="10"/>
  <c r="AR81" i="10"/>
  <c r="AQ56" i="12"/>
  <c r="AT90" i="10"/>
  <c r="W81" i="10"/>
  <c r="AO328" i="7"/>
  <c r="AM303" i="7"/>
  <c r="BS60" i="10"/>
  <c r="W82" i="10"/>
  <c r="BU60" i="10"/>
  <c r="BU61" i="10"/>
  <c r="Y70" i="10"/>
  <c r="Y71" i="10"/>
  <c r="BU72" i="10"/>
  <c r="Y82" i="10"/>
  <c r="BU71" i="10"/>
  <c r="Y80" i="10"/>
  <c r="AV81" i="10"/>
  <c r="BU58" i="10"/>
  <c r="W90" i="10"/>
  <c r="AO281" i="7"/>
  <c r="AM426" i="7"/>
  <c r="AT80" i="10"/>
  <c r="AM329" i="7"/>
  <c r="AR90" i="10"/>
  <c r="AM305" i="7"/>
  <c r="AT79" i="10"/>
  <c r="AF277" i="7"/>
  <c r="AM280" i="7"/>
  <c r="AO303" i="7"/>
  <c r="U69" i="10"/>
  <c r="U47" i="12"/>
  <c r="BS93" i="10"/>
  <c r="AO375" i="7"/>
  <c r="BQ69" i="10"/>
  <c r="BO47" i="12"/>
  <c r="AM327" i="7"/>
  <c r="BS59" i="10"/>
  <c r="W79" i="10"/>
  <c r="AM330" i="7"/>
  <c r="AO279" i="7"/>
  <c r="AM377" i="7"/>
  <c r="W91" i="10"/>
  <c r="AR82" i="10"/>
  <c r="AQ57" i="12"/>
  <c r="AF421" i="7"/>
  <c r="BQ70" i="10"/>
  <c r="BO48" i="12"/>
  <c r="AM402" i="7"/>
  <c r="AO424" i="7"/>
  <c r="AR91" i="10"/>
  <c r="AM447" i="7"/>
  <c r="AM378" i="7"/>
  <c r="AR69" i="10"/>
  <c r="AQ47" i="12"/>
  <c r="AO352" i="7"/>
  <c r="BQ59" i="10"/>
  <c r="BO41" i="12"/>
  <c r="BQ58" i="10"/>
  <c r="AM279" i="7"/>
  <c r="BQ93" i="10"/>
  <c r="AF325" i="7"/>
  <c r="AF373" i="7"/>
  <c r="AF301" i="7"/>
  <c r="AM401" i="7"/>
  <c r="U79" i="10"/>
  <c r="U54" i="12"/>
  <c r="AO426" i="7"/>
  <c r="AM399" i="7"/>
  <c r="U72" i="10"/>
  <c r="U50" i="12"/>
  <c r="AO423" i="7"/>
  <c r="BQ71" i="10"/>
  <c r="BO49" i="12"/>
  <c r="AO327" i="7"/>
  <c r="BQ92" i="10"/>
  <c r="U91" i="10"/>
  <c r="BU59" i="10"/>
  <c r="BU69" i="10"/>
  <c r="AV72" i="10"/>
</calcChain>
</file>

<file path=xl/sharedStrings.xml><?xml version="1.0" encoding="utf-8"?>
<sst xmlns="http://schemas.openxmlformats.org/spreadsheetml/2006/main" count="3128" uniqueCount="1569">
  <si>
    <t>CIPALE - N073</t>
  </si>
  <si>
    <t>Cip</t>
  </si>
  <si>
    <t>Sem</t>
  </si>
  <si>
    <t>Div</t>
  </si>
  <si>
    <t>Match</t>
  </si>
  <si>
    <t>Prov</t>
  </si>
  <si>
    <t>Heure</t>
  </si>
  <si>
    <t>18/09/2015</t>
  </si>
  <si>
    <t>D</t>
  </si>
  <si>
    <t>A</t>
  </si>
  <si>
    <t>3C</t>
  </si>
  <si>
    <t>01-022</t>
  </si>
  <si>
    <t>CTT EVREHAILLES A</t>
  </si>
  <si>
    <t>LA CIPALE A</t>
  </si>
  <si>
    <t>20H00</t>
  </si>
  <si>
    <t>janvier</t>
  </si>
  <si>
    <t>B</t>
  </si>
  <si>
    <t>4D</t>
  </si>
  <si>
    <t>01-040</t>
  </si>
  <si>
    <t>CTT LE FORBOT DINANT B</t>
  </si>
  <si>
    <t>LA CIPALE B</t>
  </si>
  <si>
    <t>février</t>
  </si>
  <si>
    <t>19/09/2015</t>
  </si>
  <si>
    <t>H</t>
  </si>
  <si>
    <t>1A</t>
  </si>
  <si>
    <t>N01022</t>
  </si>
  <si>
    <t>TT VEDRINAMUR A</t>
  </si>
  <si>
    <t>19H00</t>
  </si>
  <si>
    <t>mars</t>
  </si>
  <si>
    <t>IWB B</t>
  </si>
  <si>
    <t>WB-02-01-2</t>
  </si>
  <si>
    <t>TT VEDRINAMUR D</t>
  </si>
  <si>
    <t>avril</t>
  </si>
  <si>
    <t>C</t>
  </si>
  <si>
    <t>1D</t>
  </si>
  <si>
    <t>01-010</t>
  </si>
  <si>
    <t>R BOUGE A</t>
  </si>
  <si>
    <t>LA CIPALE C</t>
  </si>
  <si>
    <t>mai</t>
  </si>
  <si>
    <t>2A</t>
  </si>
  <si>
    <t>01-013</t>
  </si>
  <si>
    <t>TT MALONNE D</t>
  </si>
  <si>
    <t>LA CIPALE D</t>
  </si>
  <si>
    <t>juin</t>
  </si>
  <si>
    <t>E</t>
  </si>
  <si>
    <t>2C</t>
  </si>
  <si>
    <t>01-019</t>
  </si>
  <si>
    <t>TT VEDRINAMUR E</t>
  </si>
  <si>
    <t>LA CIPALE E</t>
  </si>
  <si>
    <t>juillet</t>
  </si>
  <si>
    <t>F</t>
  </si>
  <si>
    <t>4O</t>
  </si>
  <si>
    <t>01-124</t>
  </si>
  <si>
    <t>LA CIPALE F</t>
  </si>
  <si>
    <t>CTT EVREHAILLES B</t>
  </si>
  <si>
    <t>14H30</t>
  </si>
  <si>
    <t>août</t>
  </si>
  <si>
    <t>G</t>
  </si>
  <si>
    <t>4M</t>
  </si>
  <si>
    <t>01-118</t>
  </si>
  <si>
    <t>LA CIPALE G</t>
  </si>
  <si>
    <t>PROFONDEVILLE H</t>
  </si>
  <si>
    <t>septembre</t>
  </si>
  <si>
    <t>4J</t>
  </si>
  <si>
    <t>01-111</t>
  </si>
  <si>
    <t>LA CIPALE H</t>
  </si>
  <si>
    <t>LE PING BURNOT B</t>
  </si>
  <si>
    <t>octobre</t>
  </si>
  <si>
    <t>I</t>
  </si>
  <si>
    <t>4N</t>
  </si>
  <si>
    <t>01-122</t>
  </si>
  <si>
    <t>TTC HAVELANGE C</t>
  </si>
  <si>
    <t>LA CIPALE I</t>
  </si>
  <si>
    <t>18H30</t>
  </si>
  <si>
    <t>novembre</t>
  </si>
  <si>
    <t>J</t>
  </si>
  <si>
    <t>5N</t>
  </si>
  <si>
    <t>01-190</t>
  </si>
  <si>
    <t>CTT ROUILLON F</t>
  </si>
  <si>
    <t>LA CIPALE J</t>
  </si>
  <si>
    <t>décembre</t>
  </si>
  <si>
    <t>K</t>
  </si>
  <si>
    <t>5O</t>
  </si>
  <si>
    <t>01-193</t>
  </si>
  <si>
    <t>TT VEDRINAMUR M</t>
  </si>
  <si>
    <t>LA CIPALE K</t>
  </si>
  <si>
    <t>L</t>
  </si>
  <si>
    <t>5K</t>
  </si>
  <si>
    <t>01-182</t>
  </si>
  <si>
    <t>LA CIPALE L</t>
  </si>
  <si>
    <t>TT RAIL CLUB NAMUR D</t>
  </si>
  <si>
    <t>10H00</t>
  </si>
  <si>
    <t>M</t>
  </si>
  <si>
    <t>5P</t>
  </si>
  <si>
    <t>01-197</t>
  </si>
  <si>
    <t>LA CIPALE M</t>
  </si>
  <si>
    <t>PPC PATRIA BEAURAING F</t>
  </si>
  <si>
    <t>N</t>
  </si>
  <si>
    <t>6O</t>
  </si>
  <si>
    <t>01-263</t>
  </si>
  <si>
    <t>LA CIPALE N</t>
  </si>
  <si>
    <t>PC PURNODE E</t>
  </si>
  <si>
    <t>O</t>
  </si>
  <si>
    <t>6N</t>
  </si>
  <si>
    <t>01-261</t>
  </si>
  <si>
    <t>CTT ROUILLON H</t>
  </si>
  <si>
    <t>LA CIPALE O</t>
  </si>
  <si>
    <t>P</t>
  </si>
  <si>
    <t>6L</t>
  </si>
  <si>
    <t>01-255</t>
  </si>
  <si>
    <t>TT GESVES F</t>
  </si>
  <si>
    <t>LA CIPALE P</t>
  </si>
  <si>
    <t>10H30</t>
  </si>
  <si>
    <t>Q</t>
  </si>
  <si>
    <t>6P</t>
  </si>
  <si>
    <t>01-267</t>
  </si>
  <si>
    <t>LA CROISETTE GEDINNE E</t>
  </si>
  <si>
    <t>LA CIPALE Q</t>
  </si>
  <si>
    <t>25/09/2015</t>
  </si>
  <si>
    <t>02-022</t>
  </si>
  <si>
    <t>02-040</t>
  </si>
  <si>
    <t>TTC HAVELANGE A</t>
  </si>
  <si>
    <t>26/09/2015</t>
  </si>
  <si>
    <t>N02021</t>
  </si>
  <si>
    <t>TT PERWEZ A</t>
  </si>
  <si>
    <t>WB-02-02-1</t>
  </si>
  <si>
    <t>TT PERWEZ B</t>
  </si>
  <si>
    <t>02-010</t>
  </si>
  <si>
    <t>02-013</t>
  </si>
  <si>
    <t>TT BUNNY-CHAPOIS A</t>
  </si>
  <si>
    <t>02-019</t>
  </si>
  <si>
    <t>PAL FRASNIENNE A</t>
  </si>
  <si>
    <t>02-125</t>
  </si>
  <si>
    <t>PAL SARTOISE B</t>
  </si>
  <si>
    <t>02-119</t>
  </si>
  <si>
    <t>TT LOYERS E</t>
  </si>
  <si>
    <t>15H00</t>
  </si>
  <si>
    <t>02-111</t>
  </si>
  <si>
    <t>CSTT SEILLES D</t>
  </si>
  <si>
    <t>02-123</t>
  </si>
  <si>
    <t>LA CROISETTE GEDINNE C</t>
  </si>
  <si>
    <t>02-190</t>
  </si>
  <si>
    <t>TTC HAVELANGE D</t>
  </si>
  <si>
    <t>02-193</t>
  </si>
  <si>
    <t>R ANDENNE TT J</t>
  </si>
  <si>
    <t>02-181</t>
  </si>
  <si>
    <t>TT MALONNE M</t>
  </si>
  <si>
    <t>13H00</t>
  </si>
  <si>
    <t>02-196</t>
  </si>
  <si>
    <t>CTT LE FORBOT DINANT F</t>
  </si>
  <si>
    <t>02-262</t>
  </si>
  <si>
    <t>R ANDENNE TT U</t>
  </si>
  <si>
    <t>11H00</t>
  </si>
  <si>
    <t>02-260</t>
  </si>
  <si>
    <t>CTT LE FORBOT DINANT J</t>
  </si>
  <si>
    <t>02-254</t>
  </si>
  <si>
    <t>R ANDENNE TT V</t>
  </si>
  <si>
    <t>02-266</t>
  </si>
  <si>
    <t>CTT LE FORBOT DINANT H</t>
  </si>
  <si>
    <t>02/10/2015</t>
  </si>
  <si>
    <t>03-024</t>
  </si>
  <si>
    <t>TT ASTERIX SAINT-MARC C</t>
  </si>
  <si>
    <t>03/10/2015</t>
  </si>
  <si>
    <t>03-042</t>
  </si>
  <si>
    <t>PCBV MONT A</t>
  </si>
  <si>
    <t>09H00</t>
  </si>
  <si>
    <t>N03026</t>
  </si>
  <si>
    <t>CTT TIèGE A</t>
  </si>
  <si>
    <t>WB-02-03-6</t>
  </si>
  <si>
    <t>PAL NISMOISE A</t>
  </si>
  <si>
    <t>03-012</t>
  </si>
  <si>
    <t>TT RHISNES A</t>
  </si>
  <si>
    <t>03-015</t>
  </si>
  <si>
    <t>PROFONDEVILLE A</t>
  </si>
  <si>
    <t>19H30</t>
  </si>
  <si>
    <t>03-021</t>
  </si>
  <si>
    <t>03-124</t>
  </si>
  <si>
    <t>LA CROISETTE GEDINNE B</t>
  </si>
  <si>
    <t>03-118</t>
  </si>
  <si>
    <t>CTT ANDOY H</t>
  </si>
  <si>
    <t>03-109</t>
  </si>
  <si>
    <t>R BOUGE C</t>
  </si>
  <si>
    <t>03-123</t>
  </si>
  <si>
    <t>TT VEDRINAMUR J</t>
  </si>
  <si>
    <t>03-192</t>
  </si>
  <si>
    <t>CHAMP D'EN HAUT N</t>
  </si>
  <si>
    <t>03-195</t>
  </si>
  <si>
    <t>CTT ANDOY K</t>
  </si>
  <si>
    <t>03-182</t>
  </si>
  <si>
    <t>LE PING BURNOT C</t>
  </si>
  <si>
    <t>03-197</t>
  </si>
  <si>
    <t>TT LOYERS G</t>
  </si>
  <si>
    <t>03-263</t>
  </si>
  <si>
    <t>PAL SARTOISE E</t>
  </si>
  <si>
    <t>03-260</t>
  </si>
  <si>
    <t>TT VEDRINAMUR P</t>
  </si>
  <si>
    <t>03-254</t>
  </si>
  <si>
    <t>TTC HAVELANGE E</t>
  </si>
  <si>
    <t>03-266</t>
  </si>
  <si>
    <t>BYE</t>
  </si>
  <si>
    <t>10/10/2015</t>
  </si>
  <si>
    <t>04-023</t>
  </si>
  <si>
    <t>CTT ROUILLON B</t>
  </si>
  <si>
    <t>09/10/2015</t>
  </si>
  <si>
    <t>04-041</t>
  </si>
  <si>
    <t>TT ASTERIX SAINT-MARC D</t>
  </si>
  <si>
    <t>N04026</t>
  </si>
  <si>
    <t>TTC ZANDVOORDE A</t>
  </si>
  <si>
    <t>WB-02-04-6</t>
  </si>
  <si>
    <t>CP MONTOIS A</t>
  </si>
  <si>
    <t>04-011</t>
  </si>
  <si>
    <t>R MICKEY FALISOLLE A</t>
  </si>
  <si>
    <t>04-014</t>
  </si>
  <si>
    <t>TT RHISNES C</t>
  </si>
  <si>
    <t>04-020</t>
  </si>
  <si>
    <t>CTT SOMZéE B</t>
  </si>
  <si>
    <t>04-124</t>
  </si>
  <si>
    <t>TT BUNNY-CHAPOIS C</t>
  </si>
  <si>
    <t>04-118</t>
  </si>
  <si>
    <t>TT BUNNY-CHAPOIS B</t>
  </si>
  <si>
    <t>04-110</t>
  </si>
  <si>
    <t>R ANDENNE TT H</t>
  </si>
  <si>
    <t>04-123</t>
  </si>
  <si>
    <t>PC PURNODE C</t>
  </si>
  <si>
    <t>04-191</t>
  </si>
  <si>
    <t>TT GESVES D</t>
  </si>
  <si>
    <t>04-194</t>
  </si>
  <si>
    <t>TT GESVES E</t>
  </si>
  <si>
    <t>04-181</t>
  </si>
  <si>
    <t>PROFONDEVILLE I</t>
  </si>
  <si>
    <t>12H00</t>
  </si>
  <si>
    <t>04-196</t>
  </si>
  <si>
    <t>R BOUGE D</t>
  </si>
  <si>
    <t>04-262</t>
  </si>
  <si>
    <t>TT NAMUR E</t>
  </si>
  <si>
    <t>04-261</t>
  </si>
  <si>
    <t>TT SPONTIN D</t>
  </si>
  <si>
    <t>04-255</t>
  </si>
  <si>
    <t>CTT ANDOY M</t>
  </si>
  <si>
    <t>04-267</t>
  </si>
  <si>
    <t>PPC PATRIA BEAURAING H</t>
  </si>
  <si>
    <t>16/10/2015</t>
  </si>
  <si>
    <t>05-023</t>
  </si>
  <si>
    <t>TT LOYERS C</t>
  </si>
  <si>
    <t>05-041</t>
  </si>
  <si>
    <t>R ANDENNE TT C</t>
  </si>
  <si>
    <t>17/10/2015</t>
  </si>
  <si>
    <t>N05026</t>
  </si>
  <si>
    <t>TTC SPORTLINE A</t>
  </si>
  <si>
    <t>WB-02-05-6</t>
  </si>
  <si>
    <t>CTT ACREN A</t>
  </si>
  <si>
    <t>05-011</t>
  </si>
  <si>
    <t>HAYON EBS E</t>
  </si>
  <si>
    <t>05-014</t>
  </si>
  <si>
    <t>TT SAUVENIèRE C</t>
  </si>
  <si>
    <t>05-020</t>
  </si>
  <si>
    <t>CTTJ FLORENNES A</t>
  </si>
  <si>
    <t>05-126</t>
  </si>
  <si>
    <t>PPC PATRIA BEAURAING D</t>
  </si>
  <si>
    <t>05-120</t>
  </si>
  <si>
    <t>CHAMP D'EN HAUT H</t>
  </si>
  <si>
    <t>05-109</t>
  </si>
  <si>
    <t>CTT ANDOY F</t>
  </si>
  <si>
    <t>05-123</t>
  </si>
  <si>
    <t>CTT EVREHAILLES C</t>
  </si>
  <si>
    <t>05-191</t>
  </si>
  <si>
    <t>R ANDENNE TT O</t>
  </si>
  <si>
    <t>05-194</t>
  </si>
  <si>
    <t>PAL SARTOISE D</t>
  </si>
  <si>
    <t>05-181</t>
  </si>
  <si>
    <t>TTC ARBRE C</t>
  </si>
  <si>
    <t>05-196</t>
  </si>
  <si>
    <t>LA CROISETTE GEDINNE D</t>
  </si>
  <si>
    <t>05-262</t>
  </si>
  <si>
    <t>TT SPONTIN C</t>
  </si>
  <si>
    <t>05-260</t>
  </si>
  <si>
    <t>TTSM JAMBES F</t>
  </si>
  <si>
    <t>11H30</t>
  </si>
  <si>
    <t>05-254</t>
  </si>
  <si>
    <t>TT EVELETTE D</t>
  </si>
  <si>
    <t>05-266</t>
  </si>
  <si>
    <t>P MOSAN HASTIèRE C</t>
  </si>
  <si>
    <t>23/10/2015</t>
  </si>
  <si>
    <t>06-024</t>
  </si>
  <si>
    <t>06-042</t>
  </si>
  <si>
    <t>24/10/2015</t>
  </si>
  <si>
    <t>N06026</t>
  </si>
  <si>
    <t>TTC SOKAH HOBOKEN A</t>
  </si>
  <si>
    <t>WB-02-06-6</t>
  </si>
  <si>
    <t>TT SUD TELECOM VIRTON A</t>
  </si>
  <si>
    <t>06-012</t>
  </si>
  <si>
    <t>06-015</t>
  </si>
  <si>
    <t>06-021</t>
  </si>
  <si>
    <t>06-124</t>
  </si>
  <si>
    <t>06-118</t>
  </si>
  <si>
    <t>06-109</t>
  </si>
  <si>
    <t>06-123</t>
  </si>
  <si>
    <t>06-192</t>
  </si>
  <si>
    <t>06-195</t>
  </si>
  <si>
    <t>06-182</t>
  </si>
  <si>
    <t>14H00</t>
  </si>
  <si>
    <t>06-197</t>
  </si>
  <si>
    <t>06-263</t>
  </si>
  <si>
    <t>06-260</t>
  </si>
  <si>
    <t>06-254</t>
  </si>
  <si>
    <t>06-266</t>
  </si>
  <si>
    <t>06/11/2015</t>
  </si>
  <si>
    <t>07-023</t>
  </si>
  <si>
    <t>07-041</t>
  </si>
  <si>
    <t>07/11/2015</t>
  </si>
  <si>
    <t>N07024</t>
  </si>
  <si>
    <t>RCTT ASTRID HERSTAL A</t>
  </si>
  <si>
    <t>WB-02-07-4</t>
  </si>
  <si>
    <t>TTC BARDAFONS A</t>
  </si>
  <si>
    <t>07-011</t>
  </si>
  <si>
    <t>07-014</t>
  </si>
  <si>
    <t>07-020</t>
  </si>
  <si>
    <t>07-126</t>
  </si>
  <si>
    <t>07-120</t>
  </si>
  <si>
    <t>07-109</t>
  </si>
  <si>
    <t>07-123</t>
  </si>
  <si>
    <t>07-191</t>
  </si>
  <si>
    <t>07-194</t>
  </si>
  <si>
    <t>07-181</t>
  </si>
  <si>
    <t>07-196</t>
  </si>
  <si>
    <t>07-262</t>
  </si>
  <si>
    <t>07-260</t>
  </si>
  <si>
    <t>07-254</t>
  </si>
  <si>
    <t>07-266</t>
  </si>
  <si>
    <t>13/11/2015</t>
  </si>
  <si>
    <t>08-023</t>
  </si>
  <si>
    <t>08-041</t>
  </si>
  <si>
    <t>14/11/2015</t>
  </si>
  <si>
    <t>N08025</t>
  </si>
  <si>
    <t>LOGIS AUDERGHEM TT B</t>
  </si>
  <si>
    <t>WB-02-08-5</t>
  </si>
  <si>
    <t>CTT CHÂTELET C</t>
  </si>
  <si>
    <t>08-011</t>
  </si>
  <si>
    <t>08-014</t>
  </si>
  <si>
    <t>08-020</t>
  </si>
  <si>
    <t>08-124</t>
  </si>
  <si>
    <t>15H30</t>
  </si>
  <si>
    <t>08-118</t>
  </si>
  <si>
    <t>08-110</t>
  </si>
  <si>
    <t>08-123</t>
  </si>
  <si>
    <t>08-191</t>
  </si>
  <si>
    <t>08-194</t>
  </si>
  <si>
    <t>08-181</t>
  </si>
  <si>
    <t>08-196</t>
  </si>
  <si>
    <t>08-262</t>
  </si>
  <si>
    <t>08-261</t>
  </si>
  <si>
    <t>08-255</t>
  </si>
  <si>
    <t>08-267</t>
  </si>
  <si>
    <t>20/11/2015</t>
  </si>
  <si>
    <t>09-022</t>
  </si>
  <si>
    <t>09-040</t>
  </si>
  <si>
    <t>21/11/2015</t>
  </si>
  <si>
    <t>N09025</t>
  </si>
  <si>
    <t>TTC SCHULEN A</t>
  </si>
  <si>
    <t>WB-02-09-5</t>
  </si>
  <si>
    <t>CTT BRAINE L'ALLEUD C</t>
  </si>
  <si>
    <t>09-010</t>
  </si>
  <si>
    <t>09-013</t>
  </si>
  <si>
    <t>09-019</t>
  </si>
  <si>
    <t>09-124</t>
  </si>
  <si>
    <t>09-118</t>
  </si>
  <si>
    <t>09-111</t>
  </si>
  <si>
    <t>09-122</t>
  </si>
  <si>
    <t>09-190</t>
  </si>
  <si>
    <t>09-193</t>
  </si>
  <si>
    <t>09-182</t>
  </si>
  <si>
    <t>09-197</t>
  </si>
  <si>
    <t>09-263</t>
  </si>
  <si>
    <t>09-261</t>
  </si>
  <si>
    <t>09-255</t>
  </si>
  <si>
    <t>09-267</t>
  </si>
  <si>
    <t>27/11/2015</t>
  </si>
  <si>
    <t>10-022</t>
  </si>
  <si>
    <t>28/11/2015</t>
  </si>
  <si>
    <t>10-040</t>
  </si>
  <si>
    <t>N10026</t>
  </si>
  <si>
    <t>TTC ROOIGEM GENT VZW A</t>
  </si>
  <si>
    <t>WB-02-10-6</t>
  </si>
  <si>
    <t>CTT WELKENRAEDT A</t>
  </si>
  <si>
    <t>10-010</t>
  </si>
  <si>
    <t>10-013</t>
  </si>
  <si>
    <t>10-019</t>
  </si>
  <si>
    <t>10-125</t>
  </si>
  <si>
    <t>10-119</t>
  </si>
  <si>
    <t>10-111</t>
  </si>
  <si>
    <t>10-123</t>
  </si>
  <si>
    <t>10-190</t>
  </si>
  <si>
    <t>10-193</t>
  </si>
  <si>
    <t>10-181</t>
  </si>
  <si>
    <t>10-196</t>
  </si>
  <si>
    <t>10-262</t>
  </si>
  <si>
    <t>10-260</t>
  </si>
  <si>
    <t>10-254</t>
  </si>
  <si>
    <t>10-266</t>
  </si>
  <si>
    <t>Semaine du 12 décembre 2015</t>
  </si>
  <si>
    <t>12/12/2015</t>
  </si>
  <si>
    <t>N11026</t>
  </si>
  <si>
    <t>BHW CAJ-MIR ST-GHISLAIN A</t>
  </si>
  <si>
    <t>WB-02-11-6</t>
  </si>
  <si>
    <t>TT DB TOURNAI C</t>
  </si>
  <si>
    <t>N°</t>
  </si>
  <si>
    <t>Club</t>
  </si>
  <si>
    <t>Adresse</t>
  </si>
  <si>
    <t>Précision</t>
  </si>
  <si>
    <t>Ville</t>
  </si>
  <si>
    <t>CP</t>
  </si>
  <si>
    <t>LOCALITE</t>
  </si>
  <si>
    <t>Tel</t>
  </si>
  <si>
    <t>A003</t>
  </si>
  <si>
    <t>KTTC Sven Salamander</t>
  </si>
  <si>
    <t>Donkerlei, 72</t>
  </si>
  <si>
    <t>De Sportschuur</t>
  </si>
  <si>
    <t>Mechelen</t>
  </si>
  <si>
    <t>A062</t>
  </si>
  <si>
    <t>KTTC AFP Antwerpen</t>
  </si>
  <si>
    <t>Turnhoutsebaan, 357</t>
  </si>
  <si>
    <t>Tafeltenniscentrum Atlantic/Fair Play</t>
  </si>
  <si>
    <t>Borgerhout</t>
  </si>
  <si>
    <t>A115</t>
  </si>
  <si>
    <t>TTK Dylan Berlaar</t>
  </si>
  <si>
    <t>Alpenroosstraat, 26</t>
  </si>
  <si>
    <t>Chalet TTK Berlaar</t>
  </si>
  <si>
    <t>Berlaar</t>
  </si>
  <si>
    <t>A136</t>
  </si>
  <si>
    <t>TTC Zoersel</t>
  </si>
  <si>
    <t>De Reiger</t>
  </si>
  <si>
    <t>De Lindekens</t>
  </si>
  <si>
    <t>Zoersel</t>
  </si>
  <si>
    <t>A147</t>
  </si>
  <si>
    <t>TTK Gierle</t>
  </si>
  <si>
    <t>Brulens, 36</t>
  </si>
  <si>
    <t>Pegier vzw</t>
  </si>
  <si>
    <t>Gierle</t>
  </si>
  <si>
    <t>A176</t>
  </si>
  <si>
    <t>TTC Sokah Hoboken</t>
  </si>
  <si>
    <t>Albert Einsteinlaan, 50</t>
  </si>
  <si>
    <t>TTC Sokah</t>
  </si>
  <si>
    <t>Hoboken</t>
  </si>
  <si>
    <t>A182</t>
  </si>
  <si>
    <t>TTC Nodo</t>
  </si>
  <si>
    <t>Schoutlaan, 24</t>
  </si>
  <si>
    <t>T.T.C. NODO</t>
  </si>
  <si>
    <t>Ekeren</t>
  </si>
  <si>
    <t>BBW015</t>
  </si>
  <si>
    <t>CTT R Alpa Ixelles</t>
  </si>
  <si>
    <t>Rue Caporal Claes, 38</t>
  </si>
  <si>
    <t>INSTITUT ST DOMINIQUE</t>
  </si>
  <si>
    <t>Bruxelles</t>
  </si>
  <si>
    <t>BBW034</t>
  </si>
  <si>
    <t>Set-Jet Fleur Bleue</t>
  </si>
  <si>
    <t>Sporthal Dijck 34</t>
  </si>
  <si>
    <t>HURRICANE T.T.W.</t>
  </si>
  <si>
    <t>Wemmel</t>
  </si>
  <si>
    <t>BBW123</t>
  </si>
  <si>
    <t>Wavre - Wahlain</t>
  </si>
  <si>
    <t>Rue Charles Jaumotte, 156</t>
  </si>
  <si>
    <t>HALL DES SPORTS DE LIMAL</t>
  </si>
  <si>
    <t>Limal</t>
  </si>
  <si>
    <t>BBW134</t>
  </si>
  <si>
    <t>Arc-en-Ciel CTT</t>
  </si>
  <si>
    <t>Rue Van Kalck, 93</t>
  </si>
  <si>
    <t>A.E.C.  TT</t>
  </si>
  <si>
    <t>02/410.50.30</t>
  </si>
  <si>
    <t>BBW165</t>
  </si>
  <si>
    <t>Logis Auderghem TT</t>
  </si>
  <si>
    <t>Chaussee De Wavre 1690</t>
  </si>
  <si>
    <t>CENTRE SPORTIF D'AUDERGHEM</t>
  </si>
  <si>
    <t>02/672.24.21</t>
  </si>
  <si>
    <t>BBW171</t>
  </si>
  <si>
    <t>CTT Woluwé St Lambert</t>
  </si>
  <si>
    <t>Av. Des Vaillants, 2</t>
  </si>
  <si>
    <t>POSEIDON</t>
  </si>
  <si>
    <t>Pour l'accès en fauteuil, il faut prévenir la secrétaire quelques jours à l'avance car l'accès n'est pas direct</t>
  </si>
  <si>
    <t>BBW179</t>
  </si>
  <si>
    <t>CTT Braine l'alleud</t>
  </si>
  <si>
    <t>Rue Du Menil, 45</t>
  </si>
  <si>
    <t>CTT BRAINE L'ALLEUD</t>
  </si>
  <si>
    <t>Braine L'Alleud</t>
  </si>
  <si>
    <t>BBW223</t>
  </si>
  <si>
    <t>CTT Mt-St-Guibert</t>
  </si>
  <si>
    <t>Rue Des Hayeffes, 27A</t>
  </si>
  <si>
    <t>CENTRE SPORTIF JEAN MOISSE - SALLE J.MOISSE</t>
  </si>
  <si>
    <t>Mont St Guibert</t>
  </si>
  <si>
    <t>010/65.90.94</t>
  </si>
  <si>
    <t>BBW289</t>
  </si>
  <si>
    <t>TT Perwez</t>
  </si>
  <si>
    <t>Rue Des Marronniers, 17</t>
  </si>
  <si>
    <t>CENTRE SPORTIF DE PERWEZ</t>
  </si>
  <si>
    <t>Perwez</t>
  </si>
  <si>
    <t>081/65.60.23</t>
  </si>
  <si>
    <t>BBW299</t>
  </si>
  <si>
    <t>CTT Hamme-Mille 6V</t>
  </si>
  <si>
    <t>Chaussee De Wavre 99</t>
  </si>
  <si>
    <t>HALL OMNISPORTS</t>
  </si>
  <si>
    <t>Grez Doiceau</t>
  </si>
  <si>
    <t>BBW321</t>
  </si>
  <si>
    <t>Eveil TT Auderghem</t>
  </si>
  <si>
    <t>Chee De Wavre 1690</t>
  </si>
  <si>
    <t>02/672.78.79</t>
  </si>
  <si>
    <t>H001</t>
  </si>
  <si>
    <t>AF R Villette Charleroi</t>
  </si>
  <si>
    <t>Rue Du Chemin Vert, 125B</t>
  </si>
  <si>
    <t>CENTRE DE LOISIRS</t>
  </si>
  <si>
    <t>Lodelinsart</t>
  </si>
  <si>
    <t>H009</t>
  </si>
  <si>
    <t>Pal Patria Castellinoise</t>
  </si>
  <si>
    <t>Rue Des Haies, 293</t>
  </si>
  <si>
    <t>ANCIENNE ECOLE MATERNELLE DE LA FLOCHE</t>
  </si>
  <si>
    <t>Châtelineau</t>
  </si>
  <si>
    <t>0495/76.75.31</t>
  </si>
  <si>
    <t>H041</t>
  </si>
  <si>
    <t>Ping La Louvière</t>
  </si>
  <si>
    <t>Salle Omnisports De Bouvy, Rue De Bouvy 127</t>
  </si>
  <si>
    <t>PING LA LOUVIERE</t>
  </si>
  <si>
    <t>La Louviere</t>
  </si>
  <si>
    <t>-</t>
  </si>
  <si>
    <t>H054</t>
  </si>
  <si>
    <t>CTT Centre-Herseaux</t>
  </si>
  <si>
    <t>Rue De L'Epinette, 21</t>
  </si>
  <si>
    <t>CTT CENTRE - HERSEAUX</t>
  </si>
  <si>
    <t>Herseaux</t>
  </si>
  <si>
    <t>H070</t>
  </si>
  <si>
    <t>RCTT Anderlues</t>
  </si>
  <si>
    <t>Rue Des Bruyères, 58</t>
  </si>
  <si>
    <t>SALLE JEAN XXIII</t>
  </si>
  <si>
    <t>Anderlues</t>
  </si>
  <si>
    <t>H091</t>
  </si>
  <si>
    <t>Dour Palette (Messieurs A)</t>
  </si>
  <si>
    <t>Rue Du Chêne Brûlé, 84</t>
  </si>
  <si>
    <t>ECOLE COMMUNALE DE MORANFAYT</t>
  </si>
  <si>
    <t>Dour</t>
  </si>
  <si>
    <t>0479/22.84.39 - Mora</t>
  </si>
  <si>
    <t>accès par la rue du Chêne Brûlé(Venelle entre N°82  et une haie, salle dans le fond de la cour)</t>
  </si>
  <si>
    <t>Dour Palette (Dames A)</t>
  </si>
  <si>
    <t>Rue De La Carrière, 5</t>
  </si>
  <si>
    <t>WIHERIES - ECOLE COMMUNALE</t>
  </si>
  <si>
    <t>Wiheries (Dour)</t>
  </si>
  <si>
    <t>H099</t>
  </si>
  <si>
    <t>RCTT Excel. Erquelinnes</t>
  </si>
  <si>
    <t>Rue Albert 1Er, 137</t>
  </si>
  <si>
    <t>SALLE CTT EXCELSIOR</t>
  </si>
  <si>
    <t>Erquelinnes</t>
  </si>
  <si>
    <t>H107</t>
  </si>
  <si>
    <t>RCSC - Pal Buffalo</t>
  </si>
  <si>
    <t>Rue Albert 1Er, 175</t>
  </si>
  <si>
    <t>R.C.S.C. Palette Buffalo</t>
  </si>
  <si>
    <t>Farciennes</t>
  </si>
  <si>
    <t>071/39.01.80</t>
  </si>
  <si>
    <t>H133</t>
  </si>
  <si>
    <t>RCTT Tilly</t>
  </si>
  <si>
    <t>Rue Général Mellier, 20</t>
  </si>
  <si>
    <t>CENTRE RECREATIF CULTUREL ET SPORTIF</t>
  </si>
  <si>
    <t>Tilly</t>
  </si>
  <si>
    <t>H136</t>
  </si>
  <si>
    <t>RCTT Heppignies</t>
  </si>
  <si>
    <t>Rue De Wangenies</t>
  </si>
  <si>
    <t>SALLE POLYVALENTE DU VIEUX CAMPINAIRE</t>
  </si>
  <si>
    <t>Fleurus</t>
  </si>
  <si>
    <t>H177</t>
  </si>
  <si>
    <t>TTC Manage</t>
  </si>
  <si>
    <t>Rue Valéry Happe (Accès Derrière La Maison Communa</t>
  </si>
  <si>
    <t>ECOLE COMMUNALE DE BOIS D'HAINE</t>
  </si>
  <si>
    <t>Bois D'Haine</t>
  </si>
  <si>
    <t>0495/46.43.08</t>
  </si>
  <si>
    <t>H182</t>
  </si>
  <si>
    <t>CTT Les Bons Villers</t>
  </si>
  <si>
    <t>Rue De La Seuwe, 15</t>
  </si>
  <si>
    <t>ECOLE SAINT PIERRE</t>
  </si>
  <si>
    <t>Montignies-Sur-Sambre</t>
  </si>
  <si>
    <t>H200</t>
  </si>
  <si>
    <t>CP Montois</t>
  </si>
  <si>
    <t>Avenue De L'Hopital Face Au 6</t>
  </si>
  <si>
    <t>IESPP NURSING</t>
  </si>
  <si>
    <t>Mons</t>
  </si>
  <si>
    <t>H203</t>
  </si>
  <si>
    <t>Pal Neufvilles Senne</t>
  </si>
  <si>
    <t>Route De Neufvilles, 455 (Entrée Par L'Arrière)</t>
  </si>
  <si>
    <t>CENTRE REINE FABIOLA</t>
  </si>
  <si>
    <t>Neufvilles</t>
  </si>
  <si>
    <t>H207</t>
  </si>
  <si>
    <t>Pal Baileusienne</t>
  </si>
  <si>
    <t>Rue De Rocroi, 28</t>
  </si>
  <si>
    <t>ECOLE COMMUNALE</t>
  </si>
  <si>
    <t>Baileux</t>
  </si>
  <si>
    <t>0473/56.24.22</t>
  </si>
  <si>
    <t>H218</t>
  </si>
  <si>
    <t>CTT Bosquet</t>
  </si>
  <si>
    <t>Avenue Paul Pastur, 3</t>
  </si>
  <si>
    <t>CENTRE DE LOISIRS (ANCIEN BASSIN DE NATATION)</t>
  </si>
  <si>
    <t>Mont-Sur-Marchienne</t>
  </si>
  <si>
    <t>0477/38.55.00</t>
  </si>
  <si>
    <t>H280</t>
  </si>
  <si>
    <t>TTC Allain</t>
  </si>
  <si>
    <t>Chemin Joseph Lacasse, 1</t>
  </si>
  <si>
    <t>SALLE LEONCE PICARD</t>
  </si>
  <si>
    <t>Tournai</t>
  </si>
  <si>
    <t>069/22.75.00</t>
  </si>
  <si>
    <t>(Parking de 300 places à  l'arrière de la salle)</t>
  </si>
  <si>
    <t>H290</t>
  </si>
  <si>
    <t>Pal Bon-Secours</t>
  </si>
  <si>
    <t>Rue De La Verte Chasse, 1</t>
  </si>
  <si>
    <t>SALLE COMMUNALE DE LA VERTE CHASSE</t>
  </si>
  <si>
    <t>Peruwelz</t>
  </si>
  <si>
    <t>H296</t>
  </si>
  <si>
    <t>CTT Acren</t>
  </si>
  <si>
    <t>Rue De L'Ordre (Sn)</t>
  </si>
  <si>
    <t>SALLE LES CAMOMILLES</t>
  </si>
  <si>
    <t>Deux-Acren</t>
  </si>
  <si>
    <t>H297</t>
  </si>
  <si>
    <t>RR Basècles</t>
  </si>
  <si>
    <t>Rue Porte Aâ  Camp</t>
  </si>
  <si>
    <t>COMPLEXE SPORTIF</t>
  </si>
  <si>
    <t>Basecles</t>
  </si>
  <si>
    <t>069/56.28.10</t>
  </si>
  <si>
    <t>H306</t>
  </si>
  <si>
    <t>CTT Mons Ecurie</t>
  </si>
  <si>
    <t>Rue Pol Verlaine</t>
  </si>
  <si>
    <t>Ecole I.E.S.P.</t>
  </si>
  <si>
    <t>0496/306.001</t>
  </si>
  <si>
    <t>H307</t>
  </si>
  <si>
    <t>TT DB Tournai</t>
  </si>
  <si>
    <t>Rue Des Augustins 43</t>
  </si>
  <si>
    <t>HALL SPORTIF INSTITUT DON BOSCO (SITE N°1)</t>
  </si>
  <si>
    <t>Entrée du local se fait au 43, Rue des Augustins - 7500  Tournai</t>
  </si>
  <si>
    <t>H314</t>
  </si>
  <si>
    <t>CTT Châtelet</t>
  </si>
  <si>
    <t>Rue De Couillet, 146A</t>
  </si>
  <si>
    <t>CTT CHÃ‚TELET (COUR DU BOUBIER)</t>
  </si>
  <si>
    <t>Chã‚Telet</t>
  </si>
  <si>
    <t>071/39.01.33</t>
  </si>
  <si>
    <t>H384</t>
  </si>
  <si>
    <t>BHW Caj-Mir St-Ghislain</t>
  </si>
  <si>
    <t>Centre Civique - Quatrième Rue</t>
  </si>
  <si>
    <t>Ecole Communale Jean Rolland</t>
  </si>
  <si>
    <t>St-Ghislain</t>
  </si>
  <si>
    <t>tous les matches se jouent à cet endroit - vétérans et championnat</t>
  </si>
  <si>
    <t>L043</t>
  </si>
  <si>
    <t>RCS Visé TT</t>
  </si>
  <si>
    <t>Route De Berneau</t>
  </si>
  <si>
    <t>Vise</t>
  </si>
  <si>
    <t>04/379.44.26</t>
  </si>
  <si>
    <t>L095</t>
  </si>
  <si>
    <t>TT Vervia</t>
  </si>
  <si>
    <t>Rue Jean Simon Renier, 41</t>
  </si>
  <si>
    <t>CERCLE VERVIA</t>
  </si>
  <si>
    <t>Verviers</t>
  </si>
  <si>
    <t>087/33.68.14</t>
  </si>
  <si>
    <t>L098</t>
  </si>
  <si>
    <t>TT Ans</t>
  </si>
  <si>
    <t>Rue De L'Yser, 236</t>
  </si>
  <si>
    <t>CERCLE SAINTE-MARIE</t>
  </si>
  <si>
    <t>Ans</t>
  </si>
  <si>
    <t>L111</t>
  </si>
  <si>
    <t>STR Bruyères</t>
  </si>
  <si>
    <t>Rue Fernand Dehousse 1</t>
  </si>
  <si>
    <t>ECOLE DES BRUYERES</t>
  </si>
  <si>
    <t>Jupille</t>
  </si>
  <si>
    <t>0477/38.69.17</t>
  </si>
  <si>
    <t>L119</t>
  </si>
  <si>
    <t>RCTT Astrid Herstal</t>
  </si>
  <si>
    <t>Rue Du Doyard, 114</t>
  </si>
  <si>
    <t>RCTT ASTRID (Salle André Malpas)</t>
  </si>
  <si>
    <t>Herstal</t>
  </si>
  <si>
    <t>04/240.17.32</t>
  </si>
  <si>
    <t>L165</t>
  </si>
  <si>
    <t>Amicale 54 Aywaille</t>
  </si>
  <si>
    <t>Rue De L'Yser, 10</t>
  </si>
  <si>
    <t>ATHENEE ROYAL (SALLE DE GYM)</t>
  </si>
  <si>
    <t>Aywaille</t>
  </si>
  <si>
    <t>Accès moins valides via la cour de récréation</t>
  </si>
  <si>
    <t>L170</t>
  </si>
  <si>
    <t>R Donald Heuseux</t>
  </si>
  <si>
    <t>Rue De L'Institut, 66</t>
  </si>
  <si>
    <t>LE DONALD</t>
  </si>
  <si>
    <t>Heuseux</t>
  </si>
  <si>
    <t>04/387.48.65</t>
  </si>
  <si>
    <t>L193</t>
  </si>
  <si>
    <t>TT St-Georges</t>
  </si>
  <si>
    <t>Rue Solovaz, 15Bis</t>
  </si>
  <si>
    <t>ECOLE DON BOSCO</t>
  </si>
  <si>
    <t>Saint-Georges</t>
  </si>
  <si>
    <t>0496/36.00.16</t>
  </si>
  <si>
    <t>L218</t>
  </si>
  <si>
    <t>Gervina</t>
  </si>
  <si>
    <t>Rue Lambert Marlet 13</t>
  </si>
  <si>
    <t>CENTRE DE FORMATION TENNIS DE TABLE</t>
  </si>
  <si>
    <t>Blegny</t>
  </si>
  <si>
    <t>Suivre CFTT.Local avec douches.</t>
  </si>
  <si>
    <t>L230</t>
  </si>
  <si>
    <t>TTC Marchin</t>
  </si>
  <si>
    <t>Rue Grand Marchin, 18</t>
  </si>
  <si>
    <t>SALLE FERNAND BORGHOMS</t>
  </si>
  <si>
    <t>Marchin</t>
  </si>
  <si>
    <t>085/41.36.61</t>
  </si>
  <si>
    <t>L264</t>
  </si>
  <si>
    <t>CTT Tiège</t>
  </si>
  <si>
    <t>Arzelier, 1D</t>
  </si>
  <si>
    <t>ECOLE COMMUNALE DE SART</t>
  </si>
  <si>
    <t>Sart-Jalhay</t>
  </si>
  <si>
    <t>Prévenir à l'avance pour l'accès aux moins valides</t>
  </si>
  <si>
    <t>L266</t>
  </si>
  <si>
    <t>CTT Amay-Hermalle</t>
  </si>
  <si>
    <t>Rue Du Pont 8</t>
  </si>
  <si>
    <t>SALLE DE GYM DE L ECOLE COMMUNALE</t>
  </si>
  <si>
    <t>Hermalle-S-Huy</t>
  </si>
  <si>
    <t>L274</t>
  </si>
  <si>
    <t>CTT WELKENRAEDT</t>
  </si>
  <si>
    <t>Rue de l'Eglise 8/10</t>
  </si>
  <si>
    <t>Welkenraedt</t>
  </si>
  <si>
    <t>L276</t>
  </si>
  <si>
    <t>TTC Wanze</t>
  </si>
  <si>
    <t>Rue Géo Warzée, 19</t>
  </si>
  <si>
    <t>Wanze</t>
  </si>
  <si>
    <t>085/25.16.92</t>
  </si>
  <si>
    <t>L312</t>
  </si>
  <si>
    <t>Pal Retinne</t>
  </si>
  <si>
    <t>Place Du Marché, 9</t>
  </si>
  <si>
    <t>ASBL LES AMIS DU VIEUX RETINNE</t>
  </si>
  <si>
    <t>Retinne</t>
  </si>
  <si>
    <t>04/358.85.00</t>
  </si>
  <si>
    <t>L316</t>
  </si>
  <si>
    <t>TT Titi Oupeye</t>
  </si>
  <si>
    <t>Rue Vallée, 15</t>
  </si>
  <si>
    <t>FOYER CULTUREL ET SPORTIF</t>
  </si>
  <si>
    <t>Hermalle-Sous-Argenteau</t>
  </si>
  <si>
    <t>04/379.58.50</t>
  </si>
  <si>
    <t>L323</t>
  </si>
  <si>
    <t>CTT Minerois</t>
  </si>
  <si>
    <t>Chapelle Des Anges, 68A</t>
  </si>
  <si>
    <t>CTT MINEROIS</t>
  </si>
  <si>
    <t>Froidthier</t>
  </si>
  <si>
    <t>087/56.01.61</t>
  </si>
  <si>
    <t>L390</t>
  </si>
  <si>
    <t>TTC Bardafons</t>
  </si>
  <si>
    <t>Rue Des Ecoles 4</t>
  </si>
  <si>
    <t>SALLE DE GYM DE L'ECOLE COMMUNALE</t>
  </si>
  <si>
    <t>Haccourt</t>
  </si>
  <si>
    <t>LK012</t>
  </si>
  <si>
    <t>TTV Lipalet</t>
  </si>
  <si>
    <t>Smeelstraat, 1</t>
  </si>
  <si>
    <t>TT-hal TTV Lipalet</t>
  </si>
  <si>
    <t>St.-Huibrechts-Lille</t>
  </si>
  <si>
    <t>LK051</t>
  </si>
  <si>
    <t>TTC Hasselt</t>
  </si>
  <si>
    <t>St.-Lambrechts-Herkstraat, 69</t>
  </si>
  <si>
    <t>Beukenhof</t>
  </si>
  <si>
    <t>Hasselt</t>
  </si>
  <si>
    <t>LK052</t>
  </si>
  <si>
    <t>TTC Schulen</t>
  </si>
  <si>
    <t>Manestraat, 86</t>
  </si>
  <si>
    <t>Sportcentrum</t>
  </si>
  <si>
    <t>Herk-De-Stad</t>
  </si>
  <si>
    <t>LK103</t>
  </si>
  <si>
    <t>TTC Tamara Hoeselt</t>
  </si>
  <si>
    <t>Catsbeekstraat, 20</t>
  </si>
  <si>
    <t>Tamara</t>
  </si>
  <si>
    <t>Hoeselt</t>
  </si>
  <si>
    <t>Lx001</t>
  </si>
  <si>
    <t>TT Sud Telecom Virton</t>
  </si>
  <si>
    <t/>
  </si>
  <si>
    <t>TT Sud Télécom Virton</t>
  </si>
  <si>
    <t>Lx028</t>
  </si>
  <si>
    <t>TT Selange</t>
  </si>
  <si>
    <t>Rue Des Roses, 2</t>
  </si>
  <si>
    <t>SALLE DU TT SELANGE</t>
  </si>
  <si>
    <t>Selange</t>
  </si>
  <si>
    <t>Lx037</t>
  </si>
  <si>
    <t>PPC Marloie</t>
  </si>
  <si>
    <t>Vieille Route De Rochefort</t>
  </si>
  <si>
    <t>ENSEIGNEMENT SPECIAL</t>
  </si>
  <si>
    <t>Marloie</t>
  </si>
  <si>
    <t>Lx039</t>
  </si>
  <si>
    <t>TT Jamoigne</t>
  </si>
  <si>
    <t>Rue Du Couvent, 14</t>
  </si>
  <si>
    <t>TENNIS DE TABLE JAMOIGNE</t>
  </si>
  <si>
    <t>Jamoigne</t>
  </si>
  <si>
    <t>Lx068</t>
  </si>
  <si>
    <t>Joubiéval</t>
  </si>
  <si>
    <t>Route Du Village - Joubiéval</t>
  </si>
  <si>
    <t>SALLE DU TT JOUBIEVAL</t>
  </si>
  <si>
    <t>Vielsalm</t>
  </si>
  <si>
    <t>Lx074</t>
  </si>
  <si>
    <t>TT Rulles</t>
  </si>
  <si>
    <t>Rue Saint Maximin</t>
  </si>
  <si>
    <t>SALLE PAROISSIALE</t>
  </si>
  <si>
    <t>Rulles</t>
  </si>
  <si>
    <t>Lx076</t>
  </si>
  <si>
    <t>TT Dinez</t>
  </si>
  <si>
    <t>Dinez, 68</t>
  </si>
  <si>
    <t>SALLE DE L'ACCUEIL ARDENNAIS</t>
  </si>
  <si>
    <t>Mont - Houffalize</t>
  </si>
  <si>
    <t>Adresse \GPS\": WilogneEn face de l'Eglise"</t>
  </si>
  <si>
    <t>Lx081</t>
  </si>
  <si>
    <t>TTC Melreux</t>
  </si>
  <si>
    <t>Rue Du Noyer</t>
  </si>
  <si>
    <t>SALLE ARTHUR DELACOLLETTE</t>
  </si>
  <si>
    <t>Melreux</t>
  </si>
  <si>
    <t>0476/54.08.68</t>
  </si>
  <si>
    <t>Lx089</t>
  </si>
  <si>
    <t>TT Ochamps</t>
  </si>
  <si>
    <t>Place Communale, 22</t>
  </si>
  <si>
    <t>SALLE DE GYMNASTIQUE</t>
  </si>
  <si>
    <t>Ochamps</t>
  </si>
  <si>
    <t>Lx097</t>
  </si>
  <si>
    <t>GTT Aye</t>
  </si>
  <si>
    <t>Rue Des Sarts</t>
  </si>
  <si>
    <t>COMPLEXE SPORTIF DE AYE</t>
  </si>
  <si>
    <t>Aye</t>
  </si>
  <si>
    <t>084/31.34.18</t>
  </si>
  <si>
    <t>Lx106</t>
  </si>
  <si>
    <t>Les Fosses</t>
  </si>
  <si>
    <t>Rue Des Combattants, 37</t>
  </si>
  <si>
    <t>SALLE SAINTE-BARBE</t>
  </si>
  <si>
    <t>063/43.37.78</t>
  </si>
  <si>
    <t>N021</t>
  </si>
  <si>
    <t>Namur St-Georges</t>
  </si>
  <si>
    <t>Rue Saint-Donat, 56</t>
  </si>
  <si>
    <t>MAISON DES OEUVRES</t>
  </si>
  <si>
    <t>Saint-Servais</t>
  </si>
  <si>
    <t>N023</t>
  </si>
  <si>
    <t>CTT Le Forbot Dinant</t>
  </si>
  <si>
    <t>Rue Arthur Defoin, 215</t>
  </si>
  <si>
    <t>CTT LE FORBOT DINANT (ancienne caserne militaire)</t>
  </si>
  <si>
    <t>Anseremme</t>
  </si>
  <si>
    <t>N025</t>
  </si>
  <si>
    <t>R Mickey Falisolle</t>
  </si>
  <si>
    <t>Rue Vigneron, 1</t>
  </si>
  <si>
    <t>ROYAL MICKEY CLUB</t>
  </si>
  <si>
    <t>Falisolle</t>
  </si>
  <si>
    <t>N027</t>
  </si>
  <si>
    <t>Hayon EBS</t>
  </si>
  <si>
    <t>Rue De Falisolle, 73</t>
  </si>
  <si>
    <t>HAYON EBS</t>
  </si>
  <si>
    <t>Sambreville</t>
  </si>
  <si>
    <t>071/77.52.62</t>
  </si>
  <si>
    <t>N028</t>
  </si>
  <si>
    <t>R Pal Isnoise</t>
  </si>
  <si>
    <t>Rue Jennay, 108 (En Face De L'Eglise)</t>
  </si>
  <si>
    <t>Isnes</t>
  </si>
  <si>
    <t>N034</t>
  </si>
  <si>
    <t>R Pal Mazy-Spy</t>
  </si>
  <si>
    <t>Rue Saint-Martin, 21</t>
  </si>
  <si>
    <t>Jemeppe-Sur-Sambre</t>
  </si>
  <si>
    <t>071/78.80.27</t>
  </si>
  <si>
    <t>N036</t>
  </si>
  <si>
    <t>Jemclub</t>
  </si>
  <si>
    <t>N037</t>
  </si>
  <si>
    <t>R Andenne TT</t>
  </si>
  <si>
    <t>Avenue Du Roi Albert, 139</t>
  </si>
  <si>
    <t>ROYAL ANDENNE</t>
  </si>
  <si>
    <t>Andenne</t>
  </si>
  <si>
    <t>N041</t>
  </si>
  <si>
    <t>R Bouge</t>
  </si>
  <si>
    <t>Rue Des Etourneaux</t>
  </si>
  <si>
    <t>SALLE OMNISPORTS DE BOUGE</t>
  </si>
  <si>
    <t>Bouge</t>
  </si>
  <si>
    <t>N045</t>
  </si>
  <si>
    <t>R Pal Gembloux</t>
  </si>
  <si>
    <t>Rue De Fleurus 2</t>
  </si>
  <si>
    <t>Palette Gembloux</t>
  </si>
  <si>
    <t>Gembloux (Sauvenière)</t>
  </si>
  <si>
    <t>N047</t>
  </si>
  <si>
    <t>TT S-M-S</t>
  </si>
  <si>
    <t>Rue Haute 60</t>
  </si>
  <si>
    <t>ECOLE DE LA COMMUNAUTE FRANCAISE</t>
  </si>
  <si>
    <t>Spy</t>
  </si>
  <si>
    <t>N048</t>
  </si>
  <si>
    <t>TTSM Jambes</t>
  </si>
  <si>
    <t>Rue Du Trèfle, 3</t>
  </si>
  <si>
    <t>CENTRE CULTUREL DE GERONSART</t>
  </si>
  <si>
    <t>Jambes</t>
  </si>
  <si>
    <t>081/30.61.69</t>
  </si>
  <si>
    <t>N051</t>
  </si>
  <si>
    <t>TT VedriNamur</t>
  </si>
  <si>
    <t>Rue Fond De Bouge, 43</t>
  </si>
  <si>
    <t>TT VEDRINAMUR</t>
  </si>
  <si>
    <t>Vedrin</t>
  </si>
  <si>
    <t>081/21.43.65</t>
  </si>
  <si>
    <t>N052</t>
  </si>
  <si>
    <t>TTSC Moustier</t>
  </si>
  <si>
    <t>Rue De La Fabrique, 4Bis</t>
  </si>
  <si>
    <t>CENTRE GABRIELLE BERNARD</t>
  </si>
  <si>
    <t>Moustier-Sur-Sambre</t>
  </si>
  <si>
    <t>0494/673754</t>
  </si>
  <si>
    <t>N055</t>
  </si>
  <si>
    <t>CTTJ Florennes</t>
  </si>
  <si>
    <t>Parc Des Ducs</t>
  </si>
  <si>
    <t>COMPLEXE SPORTIF DE FLORENNES</t>
  </si>
  <si>
    <t>Florennes</t>
  </si>
  <si>
    <t>Entrée par la rue du Chesle</t>
  </si>
  <si>
    <t>N066</t>
  </si>
  <si>
    <t>CTT Corenne</t>
  </si>
  <si>
    <t>Rue Du Donveau, 41</t>
  </si>
  <si>
    <t>SALLE DU DONVEAU</t>
  </si>
  <si>
    <t>Hanzinelle</t>
  </si>
  <si>
    <t>N068</t>
  </si>
  <si>
    <t>CTT Rouillon</t>
  </si>
  <si>
    <t>Rue De L'Eglise, 25A</t>
  </si>
  <si>
    <t>SALLE "AL ROYINETE"</t>
  </si>
  <si>
    <t>Annevoie</t>
  </si>
  <si>
    <t>082/61.35.41</t>
  </si>
  <si>
    <t>N069</t>
  </si>
  <si>
    <t>CTT Philippeville</t>
  </si>
  <si>
    <t>Rue Du Moulin, 38A</t>
  </si>
  <si>
    <t>CTT PHILIPPEVILLE</t>
  </si>
  <si>
    <t>Philippeville</t>
  </si>
  <si>
    <t>N073</t>
  </si>
  <si>
    <t>La Cipale</t>
  </si>
  <si>
    <t>Clos De L'Ermitage</t>
  </si>
  <si>
    <t>LA CIPALE</t>
  </si>
  <si>
    <t>Ciney</t>
  </si>
  <si>
    <t>083/213445</t>
  </si>
  <si>
    <t>N074</t>
  </si>
  <si>
    <t>PPC Patria Beauraing</t>
  </si>
  <si>
    <t>Rue De Givet</t>
  </si>
  <si>
    <t>INSTITUT NOTRE-DAME (ECOLE DES FRERES)</t>
  </si>
  <si>
    <t>Beauraing</t>
  </si>
  <si>
    <t>N076</t>
  </si>
  <si>
    <t>CTT Somzée</t>
  </si>
  <si>
    <t>Rue Amerique 23 (Près Du Terrain De Foot)</t>
  </si>
  <si>
    <t>COMPLEXE A. MICHAUX</t>
  </si>
  <si>
    <t>Somzee</t>
  </si>
  <si>
    <t>N078</t>
  </si>
  <si>
    <t>Pal Beezoise</t>
  </si>
  <si>
    <t>Rue D'Eparmar, 11</t>
  </si>
  <si>
    <t>SALLE PATRIA</t>
  </si>
  <si>
    <t>Beez</t>
  </si>
  <si>
    <t>N079</t>
  </si>
  <si>
    <t>TT Leuze 65</t>
  </si>
  <si>
    <t>Rue De Namêche, 8</t>
  </si>
  <si>
    <t>ASBL SPORTS ET CULTURE</t>
  </si>
  <si>
    <t>Leuze (Eghezee)</t>
  </si>
  <si>
    <t>081/51.23.85</t>
  </si>
  <si>
    <t>N080</t>
  </si>
  <si>
    <t>CTT Chastrès</t>
  </si>
  <si>
    <t>Rue Saint-Roch</t>
  </si>
  <si>
    <t>Chastres</t>
  </si>
  <si>
    <t>N081</t>
  </si>
  <si>
    <t>CTT Barrage</t>
  </si>
  <si>
    <t>Rue De La Forge, 5</t>
  </si>
  <si>
    <t>CERCLE SAINTE-ANNE</t>
  </si>
  <si>
    <t>Silenrieux</t>
  </si>
  <si>
    <t>N083</t>
  </si>
  <si>
    <t>Pal Floreffoise</t>
  </si>
  <si>
    <t>Rue Du Séminaire</t>
  </si>
  <si>
    <t>ABBAYE DE FLOREFFE - GRENIER DU LANDOIR</t>
  </si>
  <si>
    <t>Floreffe</t>
  </si>
  <si>
    <t>0492/80.23.98</t>
  </si>
  <si>
    <t>N088</t>
  </si>
  <si>
    <t>Pal Frasnienne</t>
  </si>
  <si>
    <t>Carrière Sainte-Barbe</t>
  </si>
  <si>
    <t>SALLE "LES LEUS"</t>
  </si>
  <si>
    <t>Frasnes</t>
  </si>
  <si>
    <t>0473/35.02.45</t>
  </si>
  <si>
    <t>N092</t>
  </si>
  <si>
    <t>Pal Nismoise</t>
  </si>
  <si>
    <t>Rue Pierre Bosseau 17</t>
  </si>
  <si>
    <t>ASBL Palette Nismoise</t>
  </si>
  <si>
    <t>Nismes</t>
  </si>
  <si>
    <t>N093</t>
  </si>
  <si>
    <t>TTC Arbre</t>
  </si>
  <si>
    <t>Rue Du Village</t>
  </si>
  <si>
    <t>SALLE COMMUNALE</t>
  </si>
  <si>
    <t>Arbre (Profondeville)</t>
  </si>
  <si>
    <t>N094</t>
  </si>
  <si>
    <t>TTC Havelange</t>
  </si>
  <si>
    <t>Rue D'Ocolna 1</t>
  </si>
  <si>
    <t>Hall Omnisports</t>
  </si>
  <si>
    <t>Havelange</t>
  </si>
  <si>
    <t>083/63.48.78</t>
  </si>
  <si>
    <t>N100</t>
  </si>
  <si>
    <t>CTT Andoy</t>
  </si>
  <si>
    <t>Place Des Sports, 2</t>
  </si>
  <si>
    <t>CTT ANDOY</t>
  </si>
  <si>
    <t>Andoy</t>
  </si>
  <si>
    <t>0475/69.79.35</t>
  </si>
  <si>
    <t>N101</t>
  </si>
  <si>
    <t>Pal St-Louis Rosée</t>
  </si>
  <si>
    <t>Sentier De L'Ermite</t>
  </si>
  <si>
    <t>Rosee</t>
  </si>
  <si>
    <t>082/68.84.11</t>
  </si>
  <si>
    <t>N102</t>
  </si>
  <si>
    <t>TT Namur</t>
  </si>
  <si>
    <t>Rue De La Colline</t>
  </si>
  <si>
    <t>TT NAMUR</t>
  </si>
  <si>
    <t>Namur</t>
  </si>
  <si>
    <t>081/74.24.77</t>
  </si>
  <si>
    <t>N103</t>
  </si>
  <si>
    <t>TT Rhisnes</t>
  </si>
  <si>
    <t>Chaussée De La Gare 2A</t>
  </si>
  <si>
    <t>TT RHISNES</t>
  </si>
  <si>
    <t>Rhisnes</t>
  </si>
  <si>
    <t>081/56.74.77</t>
  </si>
  <si>
    <t>N104</t>
  </si>
  <si>
    <t>TT Malonne</t>
  </si>
  <si>
    <t>Champ Ha</t>
  </si>
  <si>
    <t>COMPLEXE SPORTIF DU CHAMP HA - HALL DES SPORTS</t>
  </si>
  <si>
    <t>Malonne</t>
  </si>
  <si>
    <t>0474/46.36.91</t>
  </si>
  <si>
    <t>N109</t>
  </si>
  <si>
    <t>TT Erpent</t>
  </si>
  <si>
    <t>Place Des Tilleuls, 26</t>
  </si>
  <si>
    <t>SALLE "NOTRE MAISON"</t>
  </si>
  <si>
    <t>N112</t>
  </si>
  <si>
    <t>TT Asterix Saint-Marc</t>
  </si>
  <si>
    <t>Rue Du Parc De Saint-Marc, 16</t>
  </si>
  <si>
    <t>CENTRE CULTUREL ET SPORTIF</t>
  </si>
  <si>
    <t>Saint-Marc</t>
  </si>
  <si>
    <t>081/73.20.95</t>
  </si>
  <si>
    <t>N114</t>
  </si>
  <si>
    <t>JS Gonrieux</t>
  </si>
  <si>
    <t>Rue Des Combattants, 11</t>
  </si>
  <si>
    <t>Gonrieux</t>
  </si>
  <si>
    <t>N115</t>
  </si>
  <si>
    <t>CTT Presgaux</t>
  </si>
  <si>
    <t>Rue De La Saboterie, 3</t>
  </si>
  <si>
    <t>Presgaux</t>
  </si>
  <si>
    <t>N118</t>
  </si>
  <si>
    <t>Profondeville</t>
  </si>
  <si>
    <t>Try Saint-Pierre</t>
  </si>
  <si>
    <t>0485/31.22.24</t>
  </si>
  <si>
    <t>N119</t>
  </si>
  <si>
    <t>Impérial Bossière</t>
  </si>
  <si>
    <t>Rue De La Croix Rouge 11</t>
  </si>
  <si>
    <t>COMPLEXE SPORTIF BOSSIEROIS</t>
  </si>
  <si>
    <t>Bossiere</t>
  </si>
  <si>
    <t>N120</t>
  </si>
  <si>
    <t>TT Loyers</t>
  </si>
  <si>
    <t>Rue De Belair, 2</t>
  </si>
  <si>
    <t>TT LOYERS</t>
  </si>
  <si>
    <t>Loyers</t>
  </si>
  <si>
    <t>N126</t>
  </si>
  <si>
    <t>TT Ermeton</t>
  </si>
  <si>
    <t>Rue Du Monastère, 3</t>
  </si>
  <si>
    <t>SALLE "ROLAND RICHIR"</t>
  </si>
  <si>
    <t>Ermeton-Sur-Biert</t>
  </si>
  <si>
    <t>0496/95.19.05</t>
  </si>
  <si>
    <t>N129</t>
  </si>
  <si>
    <t>Pal Club Fossoise</t>
  </si>
  <si>
    <t>Rue Du Herdal</t>
  </si>
  <si>
    <t>PALETTE CLUB FOSSOISE</t>
  </si>
  <si>
    <t>Fosses-La-Ville</t>
  </si>
  <si>
    <t>0494/06.44.57</t>
  </si>
  <si>
    <t>N130</t>
  </si>
  <si>
    <t>Champ d'en Haut</t>
  </si>
  <si>
    <t>Place Notre-Dame De La Paix, 5</t>
  </si>
  <si>
    <t>COLLEGE NOTRE-DAME DE LA PAIX</t>
  </si>
  <si>
    <t>Erpent</t>
  </si>
  <si>
    <t>081/30.74.64</t>
  </si>
  <si>
    <t>N131</t>
  </si>
  <si>
    <t>CTT Evrehailles</t>
  </si>
  <si>
    <t>Rue Sauvegarde</t>
  </si>
  <si>
    <t>SALLE</t>
  </si>
  <si>
    <t>Evrehailles</t>
  </si>
  <si>
    <t>N132</t>
  </si>
  <si>
    <t>TT Beuzet</t>
  </si>
  <si>
    <t>Rue H. Solvay</t>
  </si>
  <si>
    <t>Beuzet</t>
  </si>
  <si>
    <t>0497/88.81.50</t>
  </si>
  <si>
    <t>N136</t>
  </si>
  <si>
    <t>Pal TGV</t>
  </si>
  <si>
    <t>Rue De Velaine, 169</t>
  </si>
  <si>
    <t>SALLE PALETTE TGV</t>
  </si>
  <si>
    <t>Tamines</t>
  </si>
  <si>
    <t>N137</t>
  </si>
  <si>
    <t>TT Couvin</t>
  </si>
  <si>
    <t>rue Noiret, 6</t>
  </si>
  <si>
    <t>INSTITUT SAINTE-MARIE</t>
  </si>
  <si>
    <t>Pesche</t>
  </si>
  <si>
    <t>N140</t>
  </si>
  <si>
    <t>TT Sartois</t>
  </si>
  <si>
    <t>Chaussée De Namur, 69</t>
  </si>
  <si>
    <t>CENTRE SPORTIF</t>
  </si>
  <si>
    <t>Sart-Saint-Laurent</t>
  </si>
  <si>
    <t>N146</t>
  </si>
  <si>
    <t>CSTT Seilles</t>
  </si>
  <si>
    <t>Rue Rogier 80</t>
  </si>
  <si>
    <t>ECOLE SAINTE-BEGGE</t>
  </si>
  <si>
    <t>N147</t>
  </si>
  <si>
    <t>TT Harlue</t>
  </si>
  <si>
    <t>Rue Joseph Bouché, 23</t>
  </si>
  <si>
    <t>TT HARLUE</t>
  </si>
  <si>
    <t>Harlue</t>
  </si>
  <si>
    <t>081/81.17.69</t>
  </si>
  <si>
    <t>petit chemin 25 mètres plus loin que la cour et parking à l'arrière du batiment</t>
  </si>
  <si>
    <t>N148</t>
  </si>
  <si>
    <t>ES Thyria</t>
  </si>
  <si>
    <t>Rue Du Donveau, 45</t>
  </si>
  <si>
    <t>N149</t>
  </si>
  <si>
    <t>TT Evelette</t>
  </si>
  <si>
    <t>Chemin Du Tige</t>
  </si>
  <si>
    <t>MAISON DES JEUNES</t>
  </si>
  <si>
    <t>Evelette</t>
  </si>
  <si>
    <t>085/61.26.82</t>
  </si>
  <si>
    <t>N151</t>
  </si>
  <si>
    <t>CTT Romedenne</t>
  </si>
  <si>
    <t>Rue De Vodelée</t>
  </si>
  <si>
    <t>LA MALTERIE</t>
  </si>
  <si>
    <t>Romedenne</t>
  </si>
  <si>
    <t>N152</t>
  </si>
  <si>
    <t>CTT Oignies</t>
  </si>
  <si>
    <t>Rue De Le Mesnil, 6</t>
  </si>
  <si>
    <t>ECOLES COMMUNALES</t>
  </si>
  <si>
    <t>Oignies</t>
  </si>
  <si>
    <t>0477/51.95.70</t>
  </si>
  <si>
    <t>N153</t>
  </si>
  <si>
    <t>Pal Club Ligny</t>
  </si>
  <si>
    <t>Rue Du Pirou, 8</t>
  </si>
  <si>
    <t>CENTRE CULTUREL</t>
  </si>
  <si>
    <t>Ligny</t>
  </si>
  <si>
    <t>0495 64 23 01</t>
  </si>
  <si>
    <t>Pal Club Ligny (sem 18 et 19)</t>
  </si>
  <si>
    <t>allée Château Chinon, 5</t>
  </si>
  <si>
    <t>COMPLEXE SPORTIF DE SOMBREFFE</t>
  </si>
  <si>
    <t>Sombreffe</t>
  </si>
  <si>
    <t>N156</t>
  </si>
  <si>
    <t>PC Purnode</t>
  </si>
  <si>
    <t>Rue Des Ecoles</t>
  </si>
  <si>
    <t>Purnode</t>
  </si>
  <si>
    <t>082/61.30.80</t>
  </si>
  <si>
    <t>N158</t>
  </si>
  <si>
    <t>TT Villers-Promotion</t>
  </si>
  <si>
    <t>Rue Des Ecoles, 3</t>
  </si>
  <si>
    <t>SALLE DE VILLERS-PROMOTION</t>
  </si>
  <si>
    <t>Villers-Lez-Heest</t>
  </si>
  <si>
    <t>N159</t>
  </si>
  <si>
    <t>TT Tillier</t>
  </si>
  <si>
    <t>Rue De Branchon, 114</t>
  </si>
  <si>
    <t>ANCIENNES ECOLES COMMUNALES</t>
  </si>
  <si>
    <t>Seron - Forville</t>
  </si>
  <si>
    <t>081/83.49.79</t>
  </si>
  <si>
    <t>N160</t>
  </si>
  <si>
    <t>TT Spontin</t>
  </si>
  <si>
    <t>Chaussée De Dinant, 34</t>
  </si>
  <si>
    <t>SALLE LES CARRIOTEUS</t>
  </si>
  <si>
    <t>Spontin</t>
  </si>
  <si>
    <t>N163</t>
  </si>
  <si>
    <t>Pal Suarlée</t>
  </si>
  <si>
    <t>Rue Visart De Bocarmé, 20</t>
  </si>
  <si>
    <t>HALL OMNISPORTS DE TEMPLOUX</t>
  </si>
  <si>
    <t>Temploux</t>
  </si>
  <si>
    <t>N170</t>
  </si>
  <si>
    <t>TT Rail Club Namur</t>
  </si>
  <si>
    <t>Rue De L'Abbaye</t>
  </si>
  <si>
    <t>COMPLEXE SPORTIF SNCB SALZINNES</t>
  </si>
  <si>
    <t>081/25.56.15</t>
  </si>
  <si>
    <t>N175</t>
  </si>
  <si>
    <t>Pal Brognoise</t>
  </si>
  <si>
    <t>Place De Brogne</t>
  </si>
  <si>
    <t>GRENIER DE L'ABBAYE</t>
  </si>
  <si>
    <t>Saint-Gerard</t>
  </si>
  <si>
    <t>N176</t>
  </si>
  <si>
    <t>TT Gesves</t>
  </si>
  <si>
    <t>Chaussée De Gramptinne, 112</t>
  </si>
  <si>
    <t>SALLE COMMUNALE DE GESVES</t>
  </si>
  <si>
    <t>Gesves</t>
  </si>
  <si>
    <t>N178</t>
  </si>
  <si>
    <t>PCBV Mont</t>
  </si>
  <si>
    <t>Rue Du Centre, 63</t>
  </si>
  <si>
    <t>ECOLE COMMUNALE DE MONT</t>
  </si>
  <si>
    <t>Mont-Godinne</t>
  </si>
  <si>
    <t>N180</t>
  </si>
  <si>
    <t>CTT Fraire</t>
  </si>
  <si>
    <t>Rue De Fairoul, 1</t>
  </si>
  <si>
    <t>Fraire</t>
  </si>
  <si>
    <t>N182</t>
  </si>
  <si>
    <t>La Croisette Gedinne</t>
  </si>
  <si>
    <t>Rue de la Morie, 8</t>
  </si>
  <si>
    <t>HALL DE LA MORIE</t>
  </si>
  <si>
    <t>Gedinne</t>
  </si>
  <si>
    <t>0470/677873</t>
  </si>
  <si>
    <t>N186</t>
  </si>
  <si>
    <t>TT Sauvenière</t>
  </si>
  <si>
    <t>Place Du Sablon</t>
  </si>
  <si>
    <t>COMPLEXE SCOLAIRE</t>
  </si>
  <si>
    <t>Sauveniere</t>
  </si>
  <si>
    <t>N188</t>
  </si>
  <si>
    <t>Pal Sartoise</t>
  </si>
  <si>
    <t>Rue Morimont</t>
  </si>
  <si>
    <t>Sart-Bernard</t>
  </si>
  <si>
    <t>N189</t>
  </si>
  <si>
    <t>Arsimont TT</t>
  </si>
  <si>
    <t>Rue Haut-Baty, 59</t>
  </si>
  <si>
    <t>N193</t>
  </si>
  <si>
    <t>CTT Pal Djobine</t>
  </si>
  <si>
    <t>Rue Saint-Pierre, 57,</t>
  </si>
  <si>
    <t>Villers-Deux-Eglises</t>
  </si>
  <si>
    <t>Face à l'Eglise</t>
  </si>
  <si>
    <t>N195</t>
  </si>
  <si>
    <t>Pal Ollégienne</t>
  </si>
  <si>
    <t>Rue Jean Chot 26</t>
  </si>
  <si>
    <t>Olloy-Sur-Viroin</t>
  </si>
  <si>
    <t>N197</t>
  </si>
  <si>
    <t>TYP Saint-Aubin</t>
  </si>
  <si>
    <t>Rue Goffin, 113A</t>
  </si>
  <si>
    <t>SALLE "NOSSE CLITCHETTE"</t>
  </si>
  <si>
    <t>Saint-Aubin</t>
  </si>
  <si>
    <t>N201</t>
  </si>
  <si>
    <t>CTT Thy-Le-Bauduin</t>
  </si>
  <si>
    <t>Rue De Morialmé</t>
  </si>
  <si>
    <t>Thy-Le-Bauduin</t>
  </si>
  <si>
    <t>N205</t>
  </si>
  <si>
    <t>Albatros - Pt Chapelle</t>
  </si>
  <si>
    <t>Rue Du Bois, 5</t>
  </si>
  <si>
    <t>HALL DES SPORTS INSTITUT ALBATROS</t>
  </si>
  <si>
    <t>Petite-Chapelle</t>
  </si>
  <si>
    <t>060/37.00.08</t>
  </si>
  <si>
    <t>N207</t>
  </si>
  <si>
    <t>TT Bunny-Chapois</t>
  </si>
  <si>
    <t>Rue De La Gare (Place Du Jeu De Balle)</t>
  </si>
  <si>
    <t>SALLE MURISALTIENNE</t>
  </si>
  <si>
    <t>Leignon</t>
  </si>
  <si>
    <t>083/68.92.68</t>
  </si>
  <si>
    <t>Salle au fond de la place</t>
  </si>
  <si>
    <t>N208</t>
  </si>
  <si>
    <t>Pal Club Lesve</t>
  </si>
  <si>
    <t>Place Verte</t>
  </si>
  <si>
    <t>Lesve</t>
  </si>
  <si>
    <t>N210</t>
  </si>
  <si>
    <t>TT Flawinne</t>
  </si>
  <si>
    <t>Rue Camille Charlier</t>
  </si>
  <si>
    <t>Flawinne</t>
  </si>
  <si>
    <t>N211</t>
  </si>
  <si>
    <t>P Mosan Hastière</t>
  </si>
  <si>
    <t>Plaine Recrear 2</t>
  </si>
  <si>
    <t>SALLE COMMUNAUTAIRE</t>
  </si>
  <si>
    <t>Hastiere-Lavaux</t>
  </si>
  <si>
    <t>N214</t>
  </si>
  <si>
    <t>Pal Walcourt</t>
  </si>
  <si>
    <t>Rue De Gerlimpont, 2</t>
  </si>
  <si>
    <t>SALLE  "LA TRUITE D'OR"</t>
  </si>
  <si>
    <t>Walcourt</t>
  </si>
  <si>
    <t>N215</t>
  </si>
  <si>
    <t>CTT Treignes</t>
  </si>
  <si>
    <t>Courte Rue 6</t>
  </si>
  <si>
    <t>SALLE "CERCLE CHEZ NOUS"</t>
  </si>
  <si>
    <t>Treignes</t>
  </si>
  <si>
    <t>N216</t>
  </si>
  <si>
    <t>CTT Doische</t>
  </si>
  <si>
    <t>Rue Martin Sandron, 114 (Ãƒâ  Cãƒâ´Té Du 130)</t>
  </si>
  <si>
    <t>CTT DOISCHE</t>
  </si>
  <si>
    <t>Doische</t>
  </si>
  <si>
    <t>N217</t>
  </si>
  <si>
    <t>Union Real Namur</t>
  </si>
  <si>
    <t>Rue Visart De Bocarme</t>
  </si>
  <si>
    <t>N218</t>
  </si>
  <si>
    <t>Le Ping Burnot</t>
  </si>
  <si>
    <t>Route De Floreffe, 26</t>
  </si>
  <si>
    <t>ECOLE DE BURNOT</t>
  </si>
  <si>
    <t>Burnot.</t>
  </si>
  <si>
    <t>0495/03.60.34</t>
  </si>
  <si>
    <t>N219</t>
  </si>
  <si>
    <t>CTT Vodecée</t>
  </si>
  <si>
    <t>Place Ste-Geneviève</t>
  </si>
  <si>
    <t>SALLE SAINTE GENEVIEVE</t>
  </si>
  <si>
    <t>Vodecee</t>
  </si>
  <si>
    <t>OVL001</t>
  </si>
  <si>
    <t>TTC Gent VZW</t>
  </si>
  <si>
    <t>Kaho Sportzaal, Gebr. Desmetstraat, 1</t>
  </si>
  <si>
    <t>Hoofdlokaal</t>
  </si>
  <si>
    <t>Gent</t>
  </si>
  <si>
    <t>OVL032</t>
  </si>
  <si>
    <t>TTC Merelbeke</t>
  </si>
  <si>
    <t>Plataan, 2</t>
  </si>
  <si>
    <t>sportpark tuco</t>
  </si>
  <si>
    <t>Merelbeke</t>
  </si>
  <si>
    <t>OVL088</t>
  </si>
  <si>
    <t>TTC Rooigem Gent VZW</t>
  </si>
  <si>
    <t>TTC Rooigem Gent, Rooigemlaan, 180</t>
  </si>
  <si>
    <t>OVL093</t>
  </si>
  <si>
    <t>TTC Stekene VZW</t>
  </si>
  <si>
    <t>Nieuwstraat, 60E</t>
  </si>
  <si>
    <t>Tafeltenniscentrum</t>
  </si>
  <si>
    <t>Stekene</t>
  </si>
  <si>
    <t>VLB005</t>
  </si>
  <si>
    <t>KTTK Pingouin Leuven</t>
  </si>
  <si>
    <t>Vandervaerenlaan</t>
  </si>
  <si>
    <t>Campus Redingenhof</t>
  </si>
  <si>
    <t>Leuven</t>
  </si>
  <si>
    <t>VLB234</t>
  </si>
  <si>
    <t>TTC Meerdaal Leuven</t>
  </si>
  <si>
    <t>Dekenstraat, 3</t>
  </si>
  <si>
    <t>Nieuwe Sporthal Vrij Tech. Inst.</t>
  </si>
  <si>
    <t>VLB283</t>
  </si>
  <si>
    <t>TTC Smash Dolfijn</t>
  </si>
  <si>
    <t>Ebdries, 11</t>
  </si>
  <si>
    <t>BSGO Dol-fijn</t>
  </si>
  <si>
    <t>Rillaar</t>
  </si>
  <si>
    <t>VLB293</t>
  </si>
  <si>
    <t>PW Diest</t>
  </si>
  <si>
    <t>Grauwzustersstraat, 10</t>
  </si>
  <si>
    <t>Peter Dorlandcentrum</t>
  </si>
  <si>
    <t>Diest</t>
  </si>
  <si>
    <t>WVL034</t>
  </si>
  <si>
    <t>TTC And Leie Lauwe</t>
  </si>
  <si>
    <t>Dronckaertstraat</t>
  </si>
  <si>
    <t xml:space="preserve">Sportcomplex Vandemoortele </t>
  </si>
  <si>
    <t>Lauwe</t>
  </si>
  <si>
    <t>WVL060</t>
  </si>
  <si>
    <t>TTC The Charlies</t>
  </si>
  <si>
    <t>Zeevillalaan, 48</t>
  </si>
  <si>
    <t>TORREKIN</t>
  </si>
  <si>
    <t>Wenduine</t>
  </si>
  <si>
    <t>WVL109</t>
  </si>
  <si>
    <t>TTC Zandvoorde</t>
  </si>
  <si>
    <t>Boterbloemstraat, 29</t>
  </si>
  <si>
    <t>Oostende</t>
  </si>
  <si>
    <t>WVL110</t>
  </si>
  <si>
    <t>TTC Jong Gullegem</t>
  </si>
  <si>
    <t>Peperstraat, 2</t>
  </si>
  <si>
    <t>Sporthal Gullegem</t>
  </si>
  <si>
    <t>Gullegem</t>
  </si>
  <si>
    <t>WVL138</t>
  </si>
  <si>
    <t>TTC Sportline</t>
  </si>
  <si>
    <t>Industrielaan, 2</t>
  </si>
  <si>
    <t>Stedelijke Sporthal</t>
  </si>
  <si>
    <t>Torhout</t>
  </si>
  <si>
    <t>N° LF</t>
  </si>
  <si>
    <t>Cl</t>
  </si>
  <si>
    <t>Nom</t>
  </si>
  <si>
    <t>N° aff</t>
  </si>
  <si>
    <t>index</t>
  </si>
  <si>
    <t>B0</t>
  </si>
  <si>
    <t>DEHAES JULIEN</t>
  </si>
  <si>
    <t>B2</t>
  </si>
  <si>
    <t>BOLAIN SEBASTIEN</t>
  </si>
  <si>
    <t>DANDOY ROMAIN</t>
  </si>
  <si>
    <t>GASPAR ROMAIN</t>
  </si>
  <si>
    <t>JANSSENS STEPHANE</t>
  </si>
  <si>
    <t>DA</t>
  </si>
  <si>
    <t>B4</t>
  </si>
  <si>
    <t>MORARDET MICHAEL</t>
  </si>
  <si>
    <t>6B</t>
  </si>
  <si>
    <t>DRION RAPHAEL</t>
  </si>
  <si>
    <t>B6</t>
  </si>
  <si>
    <t>ANTHONE THOMAS</t>
  </si>
  <si>
    <t>BOTIN VINCENT</t>
  </si>
  <si>
    <t>DECLAYE CEDRIC</t>
  </si>
  <si>
    <t>FYALKOWSKI POL</t>
  </si>
  <si>
    <t>HENRARD LUC</t>
  </si>
  <si>
    <t>C0</t>
  </si>
  <si>
    <t>ANTHONE THIERRY</t>
  </si>
  <si>
    <t>DELVAUX BAPTISTE</t>
  </si>
  <si>
    <t>FYALKOWSKI LUC</t>
  </si>
  <si>
    <t>THIRY CEDRIC</t>
  </si>
  <si>
    <t>C2</t>
  </si>
  <si>
    <t>BULTOT NORMAN</t>
  </si>
  <si>
    <t>GODARD JEAN-PIERRE</t>
  </si>
  <si>
    <t>RADELET ARNAULD</t>
  </si>
  <si>
    <t>TONON FERNAND</t>
  </si>
  <si>
    <t>C4</t>
  </si>
  <si>
    <t>PEIFFER FREDERIC</t>
  </si>
  <si>
    <t>RADELET EMMANUEL</t>
  </si>
  <si>
    <t>RADELET NOE</t>
  </si>
  <si>
    <t>SIMON PIERRE</t>
  </si>
  <si>
    <t>C6</t>
  </si>
  <si>
    <t>ALLARD EMILIE</t>
  </si>
  <si>
    <t>CULOT DIDIER</t>
  </si>
  <si>
    <t>HEBETTE BENJAMIN</t>
  </si>
  <si>
    <t>D0</t>
  </si>
  <si>
    <t>ALLARD AMANDINE</t>
  </si>
  <si>
    <t>DEFAUX GILLES</t>
  </si>
  <si>
    <t>DEFAUX YVES</t>
  </si>
  <si>
    <t>GRIFNEE MARTIN</t>
  </si>
  <si>
    <t>LEONARD FABIAN</t>
  </si>
  <si>
    <t>LIZIN CORALIE</t>
  </si>
  <si>
    <t>D2</t>
  </si>
  <si>
    <t>ALLARD ELIE</t>
  </si>
  <si>
    <t>DAVE JULIEN</t>
  </si>
  <si>
    <t>DE SMET NICOLAS</t>
  </si>
  <si>
    <t>LETECHEUR DANIEL</t>
  </si>
  <si>
    <t>PIECHOWSKI RICHARD</t>
  </si>
  <si>
    <t>RADELET SACHA</t>
  </si>
  <si>
    <t>TURBANG JULIEN</t>
  </si>
  <si>
    <t>D4</t>
  </si>
  <si>
    <t>HODY ROMAIN</t>
  </si>
  <si>
    <t>D6</t>
  </si>
  <si>
    <t>BOUILLOT JOACHIM</t>
  </si>
  <si>
    <t>CHERRY ELIOTT</t>
  </si>
  <si>
    <t>FALLUEL JEAN LUC</t>
  </si>
  <si>
    <t>LEPAGE LOUIS</t>
  </si>
  <si>
    <t>MAROT LOICK</t>
  </si>
  <si>
    <t>RADELET PAULINE</t>
  </si>
  <si>
    <t>WARNON LAURINE</t>
  </si>
  <si>
    <t>E0</t>
  </si>
  <si>
    <t>DORMAL ALEXANDRE</t>
  </si>
  <si>
    <t>DORMAL ERIC</t>
  </si>
  <si>
    <t>FLORKIN GERARD</t>
  </si>
  <si>
    <t>PIRLOT QUENTIN</t>
  </si>
  <si>
    <t>RADELET BASTIEN</t>
  </si>
  <si>
    <t>E2</t>
  </si>
  <si>
    <t>BOURGEAU FRANCOIS-XAVIER</t>
  </si>
  <si>
    <t>DORMAL LOIC</t>
  </si>
  <si>
    <t>GERARD ANTOINE</t>
  </si>
  <si>
    <t>MOORS FRANCOISE</t>
  </si>
  <si>
    <t>E4</t>
  </si>
  <si>
    <t>BAIVIER BASTIEN</t>
  </si>
  <si>
    <t>BRAHY TRISTAN</t>
  </si>
  <si>
    <t>BRUYERE JEAN PHILIPPE</t>
  </si>
  <si>
    <t>COLLIN JOSEPH</t>
  </si>
  <si>
    <t>DAEMS PATRICK</t>
  </si>
  <si>
    <t>DESMETTE CELINE</t>
  </si>
  <si>
    <t>LAIR CYRIL</t>
  </si>
  <si>
    <t>LEROY JEAN MARC</t>
  </si>
  <si>
    <t>MAILLEUX ARNAUD</t>
  </si>
  <si>
    <t>MAILLEUX IGOR</t>
  </si>
  <si>
    <t>PAULUS HUGO</t>
  </si>
  <si>
    <t>PIRAUX MAXIME</t>
  </si>
  <si>
    <t>ROME BRIGITTE</t>
  </si>
  <si>
    <t>E6</t>
  </si>
  <si>
    <t>BRADFER GREGORY</t>
  </si>
  <si>
    <t>DAWAGNE THOMAS</t>
  </si>
  <si>
    <t>DECLAYE NATHAN</t>
  </si>
  <si>
    <t>DECLAYE SACHA</t>
  </si>
  <si>
    <t>HEGERAAT MATHIEU</t>
  </si>
  <si>
    <t>LAMBOTTE ALEXANDRE</t>
  </si>
  <si>
    <t>LAMBOTTE CLOE</t>
  </si>
  <si>
    <t>LEMAIRE LOAN</t>
  </si>
  <si>
    <t>OLEDZKA BARBARA</t>
  </si>
  <si>
    <t>PIRLOT BASTIEN</t>
  </si>
  <si>
    <t>TOMBOY MONIQUE</t>
  </si>
  <si>
    <t>TRIPNAUX GEOFFREY</t>
  </si>
  <si>
    <t>TROESTLER MAXIME</t>
  </si>
  <si>
    <t>VANDEPITTE PIERRE</t>
  </si>
  <si>
    <t>VIGNERON ALEXANDRE</t>
  </si>
  <si>
    <t>VOGRIG VICTOR</t>
  </si>
  <si>
    <t>NC</t>
  </si>
  <si>
    <t>BOUVIER SHAUN</t>
  </si>
  <si>
    <t>DUMONT MARTIN</t>
  </si>
  <si>
    <t>GODARD NOAM</t>
  </si>
  <si>
    <t>JOUAN TIPHAINE</t>
  </si>
  <si>
    <t>MAILLEUX ANOUK</t>
  </si>
  <si>
    <t>MAILLEUX MARIUS</t>
  </si>
  <si>
    <t>MONJOIE MAXIM</t>
  </si>
  <si>
    <t>SEDRAN ARTHUR</t>
  </si>
  <si>
    <t>TURBANG HELENE</t>
  </si>
  <si>
    <t>WARZEE EMILIEN</t>
  </si>
  <si>
    <t xml:space="preserve"> </t>
  </si>
  <si>
    <t>DAMES</t>
  </si>
  <si>
    <t>RDV :</t>
  </si>
  <si>
    <t>18h45</t>
  </si>
  <si>
    <t>Match:</t>
  </si>
  <si>
    <t>08h15</t>
  </si>
  <si>
    <t>i</t>
  </si>
  <si>
    <t>CL</t>
  </si>
  <si>
    <t>LF</t>
  </si>
  <si>
    <t>RADELET PAULINE (5)</t>
  </si>
  <si>
    <t>JOUAN TIPHAINE (14)</t>
  </si>
  <si>
    <t>c</t>
  </si>
  <si>
    <t>ROME BRIGITTE (8)</t>
  </si>
  <si>
    <t>TURBANG HELENE (14)</t>
  </si>
  <si>
    <t>DESMETTE CELINE (8)</t>
  </si>
  <si>
    <t>MAILLEUX ANOUK (14)</t>
  </si>
  <si>
    <t>R</t>
  </si>
  <si>
    <t>Chauffeur:</t>
  </si>
  <si>
    <t>HOMMES</t>
  </si>
  <si>
    <t>18h00</t>
  </si>
  <si>
    <t>17h45</t>
  </si>
  <si>
    <t>DEHAES JULIEN (1)</t>
  </si>
  <si>
    <t>DRION RAPHAEL (6)</t>
  </si>
  <si>
    <t>HENRARD LUC (11)</t>
  </si>
  <si>
    <t>BOLAIN SEBASTIEN (5)</t>
  </si>
  <si>
    <t>ANTHONE THOMAS (11)</t>
  </si>
  <si>
    <t>ANTHONE THIERRY (15)</t>
  </si>
  <si>
    <t>JANSSENS STEPHANE (5)</t>
  </si>
  <si>
    <t>DECLAYE CEDRIC (11)</t>
  </si>
  <si>
    <t>DELVAUX BAPTISTE (15)</t>
  </si>
  <si>
    <t>MORARDET MICHAEL (6B)</t>
  </si>
  <si>
    <t>BOTIN VINCENT (11)</t>
  </si>
  <si>
    <t>ALLARD EMILIE (26)</t>
  </si>
  <si>
    <t>18h15</t>
  </si>
  <si>
    <t>14h00</t>
  </si>
  <si>
    <t>THIRY CEDRIC (15)</t>
  </si>
  <si>
    <t>TONON FERNAND (19)</t>
  </si>
  <si>
    <t>LIZIN CORALIE (32)</t>
  </si>
  <si>
    <t>BULTOT NORMAN (19)</t>
  </si>
  <si>
    <t>RADELET EMMANUEL (23)</t>
  </si>
  <si>
    <t>ALLARD AMANDINE (32)</t>
  </si>
  <si>
    <t>RADELET ARNAULD (19)</t>
  </si>
  <si>
    <t>RADELET NOE (23)</t>
  </si>
  <si>
    <t>DEFAUX YVES (32)</t>
  </si>
  <si>
    <t>SIMON PIERRE (23)</t>
  </si>
  <si>
    <t>PEIFFER FREDERIC (23)</t>
  </si>
  <si>
    <t>GRIFNEE MARTIN (32)</t>
  </si>
  <si>
    <t>RADELET SACHA (39)</t>
  </si>
  <si>
    <t>LETECHEUR DANIEL (39)</t>
  </si>
  <si>
    <t>CHERRY ELIOTT (47)</t>
  </si>
  <si>
    <t>DAVE JULIEN (39)</t>
  </si>
  <si>
    <t>PIECHOWSKI RICHARD (39)</t>
  </si>
  <si>
    <t>FALLUEL JEAN LUC (47)</t>
  </si>
  <si>
    <t>ALLARD ELIE (39)</t>
  </si>
  <si>
    <t>TURBANG JULIEN (39)</t>
  </si>
  <si>
    <t>LEPAGE LOUIS (47)</t>
  </si>
  <si>
    <t>DE SMET NICOLAS (39)</t>
  </si>
  <si>
    <t>HODY ROMAIN (40)</t>
  </si>
  <si>
    <t>MAROT LOICK (47)</t>
  </si>
  <si>
    <t>9h30</t>
  </si>
  <si>
    <t>DORMAL ERIC (52)</t>
  </si>
  <si>
    <t>BOURGEAU FRANCOIS-XAVIER (56)</t>
  </si>
  <si>
    <t>BRUYERE JEAN PHILIPPE (69)</t>
  </si>
  <si>
    <t>PIRLOT QUENTIN (52)</t>
  </si>
  <si>
    <t>DORMAL LOIC (56)</t>
  </si>
  <si>
    <t>PIRAUX MAXIME (69)</t>
  </si>
  <si>
    <t>RADELET BASTIEN (52)</t>
  </si>
  <si>
    <t>BAIVIER BASTIEN (69)</t>
  </si>
  <si>
    <t>DAEMS PATRICK (69)</t>
  </si>
  <si>
    <t>GERARD ANTOINE (56)</t>
  </si>
  <si>
    <t>BRAHY TRISTAN (69)</t>
  </si>
  <si>
    <t>LAIR CYRIL (69)</t>
  </si>
  <si>
    <t>13h30</t>
  </si>
  <si>
    <t>LEROY JEAN MARC (69)</t>
  </si>
  <si>
    <t>PIRLOT BASTIEN (85)</t>
  </si>
  <si>
    <t>LEMAIRE LOAN (85)</t>
  </si>
  <si>
    <t>MAILLEUX ARNAUD (69)</t>
  </si>
  <si>
    <t>DAWAGNE THOMAS (85)</t>
  </si>
  <si>
    <t>VOGRIG VICTOR (85)</t>
  </si>
  <si>
    <t>MAILLEUX IGOR (69)</t>
  </si>
  <si>
    <t>VANDEPITTE PIERRE (85)</t>
  </si>
  <si>
    <t>HEGERAAT MATHIEU (85)</t>
  </si>
  <si>
    <t>PAULUS HUGO (69)</t>
  </si>
  <si>
    <t>LAMBOTTE ALEXANDRE (85)</t>
  </si>
  <si>
    <t>TROESTLER MAXIME (85)</t>
  </si>
  <si>
    <t>14h15</t>
  </si>
  <si>
    <t>absents</t>
  </si>
  <si>
    <t>DECLAYE NATHAN (85)</t>
  </si>
  <si>
    <t>MONJOIE MAXIM (95)</t>
  </si>
  <si>
    <t>DECLAYE SACHA (85)</t>
  </si>
  <si>
    <t>JOUAN TIPHAINE (95)</t>
  </si>
  <si>
    <t>DUMONT MARTIN (95)</t>
  </si>
  <si>
    <t>MAILLEUX ANOUK (95)</t>
  </si>
  <si>
    <t>SEDRAN ARTHUR (95)</t>
  </si>
  <si>
    <t>MAILLEUX MARIUS (95)</t>
  </si>
  <si>
    <t>Heure du rendez-vous:</t>
  </si>
  <si>
    <t>Heure du match:</t>
  </si>
  <si>
    <t>CAP:</t>
  </si>
  <si>
    <t>CIPALE A</t>
  </si>
  <si>
    <t>CHAUFFEUR:</t>
  </si>
  <si>
    <t>CIPALE B</t>
  </si>
  <si>
    <t>CIPALE C</t>
  </si>
  <si>
    <t>CIPALE D</t>
  </si>
  <si>
    <t>CIPALE E</t>
  </si>
  <si>
    <t>CIPALE F</t>
  </si>
  <si>
    <t>CIPALE G</t>
  </si>
  <si>
    <t>CIPALE H</t>
  </si>
  <si>
    <t>CIPALE I</t>
  </si>
  <si>
    <t>CIPALE J</t>
  </si>
  <si>
    <t>CIPALE K</t>
  </si>
  <si>
    <t>CIPALE L</t>
  </si>
  <si>
    <t>CIPALE M</t>
  </si>
  <si>
    <t>CIPALE N</t>
  </si>
  <si>
    <t>CIPALE O</t>
  </si>
  <si>
    <t>CIPALE P</t>
  </si>
  <si>
    <t>CIPALE Q</t>
  </si>
  <si>
    <t>CIPALE R</t>
  </si>
  <si>
    <t>CIPALE S</t>
  </si>
  <si>
    <t>V</t>
  </si>
  <si>
    <t>Score:</t>
  </si>
  <si>
    <t>Rés</t>
  </si>
  <si>
    <t>adv</t>
  </si>
  <si>
    <t>VICTOIRES :</t>
  </si>
  <si>
    <t>DEFAITES :</t>
  </si>
  <si>
    <t>NULS :</t>
  </si>
  <si>
    <t>CO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</si>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</sst>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i/>
      <sz val="14"/>
      <name val="Arial"/>
      <family val="2"/>
    </font>
    <font>
      <b/>
      <i/>
      <sz val="14"/>
      <color indexed="2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  <font>
      <u/>
      <sz val="14"/>
      <color indexed="17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6"/>
      <color indexed="17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20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sz val="10"/>
      <color theme="1"/>
      <name val="Arial"/>
      <family val="2"/>
    </font>
    <font>
      <b/>
      <i/>
      <u/>
      <sz val="12"/>
      <color theme="1"/>
      <name val="Arial"/>
      <family val="2"/>
    </font>
    <font>
      <b/>
      <i/>
      <u/>
      <sz val="12"/>
      <name val="Arial"/>
      <family val="2"/>
    </font>
    <font>
      <b/>
      <i/>
      <sz val="16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name val="Arial"/>
      <family val="2"/>
    </font>
    <font>
      <b/>
      <i/>
      <sz val="8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indexed="17"/>
      <name val="Arial"/>
      <family val="2"/>
    </font>
    <font>
      <b/>
      <i/>
      <sz val="8"/>
      <name val="Arial"/>
      <family val="2"/>
    </font>
    <font>
      <b/>
      <sz val="14"/>
      <color theme="6" tint="-0.249977111117893"/>
      <name val="Arial"/>
      <family val="2"/>
    </font>
    <font>
      <sz val="11"/>
      <color theme="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i/>
      <sz val="11"/>
      <color theme="7"/>
      <name val="Calibri"/>
      <family val="2"/>
      <scheme val="minor"/>
    </font>
    <font>
      <b/>
      <i/>
      <sz val="16"/>
      <color rgb="FF7030A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sz val="14"/>
      <color theme="1"/>
      <name val="Arial"/>
      <family val="2"/>
    </font>
    <font>
      <b/>
      <i/>
      <u/>
      <sz val="14"/>
      <color theme="1"/>
      <name val="Arial"/>
      <family val="2"/>
    </font>
    <font>
      <b/>
      <i/>
      <u/>
      <sz val="14"/>
      <name val="Arial"/>
      <family val="2"/>
    </font>
    <font>
      <b/>
      <i/>
      <sz val="8"/>
      <color rgb="FF00B050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i/>
      <sz val="10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i/>
      <sz val="11"/>
      <color theme="0"/>
      <name val="Calibri"/>
      <family val="2"/>
      <scheme val="minor"/>
    </font>
    <font>
      <b/>
      <i/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i/>
      <sz val="14"/>
      <color theme="0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i/>
      <sz val="14"/>
      <color theme="0"/>
      <name val="Arial"/>
      <family val="2"/>
    </font>
    <font>
      <b/>
      <sz val="13"/>
      <color theme="0"/>
      <name val="Arial"/>
      <family val="2"/>
    </font>
    <font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i/>
      <u/>
      <sz val="14"/>
      <color theme="0"/>
      <name val="Calibri"/>
      <family val="2"/>
      <scheme val="minor"/>
    </font>
    <font>
      <b/>
      <i/>
      <sz val="12"/>
      <color theme="1"/>
      <name val="Arial"/>
      <family val="2"/>
    </font>
    <font>
      <b/>
      <i/>
      <sz val="10"/>
      <color rgb="FFFF0000"/>
      <name val="Arial"/>
      <family val="2"/>
    </font>
    <font>
      <b/>
      <i/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11" fillId="0" borderId="0" xfId="0" applyFont="1" applyFill="1"/>
    <xf numFmtId="0" fontId="13" fillId="0" borderId="0" xfId="0" applyFont="1" applyBorder="1"/>
    <xf numFmtId="0" fontId="13" fillId="0" borderId="0" xfId="0" applyFont="1"/>
    <xf numFmtId="0" fontId="17" fillId="0" borderId="0" xfId="0" applyFont="1" applyAlignment="1">
      <alignment vertical="center"/>
    </xf>
    <xf numFmtId="49" fontId="9" fillId="0" borderId="27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13" fillId="0" borderId="15" xfId="0" applyFont="1" applyBorder="1"/>
    <xf numFmtId="0" fontId="0" fillId="0" borderId="16" xfId="0" applyBorder="1"/>
    <xf numFmtId="0" fontId="0" fillId="0" borderId="21" xfId="0" applyBorder="1"/>
    <xf numFmtId="0" fontId="0" fillId="0" borderId="22" xfId="0" applyBorder="1"/>
    <xf numFmtId="0" fontId="23" fillId="0" borderId="0" xfId="0" applyFont="1" applyBorder="1" applyAlignment="1"/>
    <xf numFmtId="0" fontId="13" fillId="0" borderId="15" xfId="0" applyNumberFormat="1" applyFont="1" applyBorder="1" applyAlignment="1"/>
    <xf numFmtId="0" fontId="13" fillId="0" borderId="0" xfId="0" applyNumberFormat="1" applyFont="1" applyBorder="1" applyAlignment="1"/>
    <xf numFmtId="0" fontId="0" fillId="0" borderId="0" xfId="0" applyFill="1" applyBorder="1" applyAlignment="1"/>
    <xf numFmtId="0" fontId="0" fillId="0" borderId="0" xfId="0" applyBorder="1" applyAlignment="1"/>
    <xf numFmtId="0" fontId="28" fillId="0" borderId="0" xfId="0" applyFont="1" applyBorder="1"/>
    <xf numFmtId="0" fontId="0" fillId="0" borderId="21" xfId="0" applyBorder="1" applyProtection="1"/>
    <xf numFmtId="0" fontId="0" fillId="0" borderId="0" xfId="0" applyBorder="1" applyProtection="1"/>
    <xf numFmtId="0" fontId="0" fillId="0" borderId="37" xfId="0" applyBorder="1" applyAlignment="1" applyProtection="1"/>
    <xf numFmtId="0" fontId="0" fillId="0" borderId="0" xfId="0" applyBorder="1" applyAlignment="1" applyProtection="1"/>
    <xf numFmtId="0" fontId="0" fillId="0" borderId="22" xfId="0" applyBorder="1" applyProtection="1"/>
    <xf numFmtId="0" fontId="0" fillId="0" borderId="0" xfId="0" applyProtection="1"/>
    <xf numFmtId="0" fontId="0" fillId="0" borderId="41" xfId="0" applyBorder="1" applyProtection="1"/>
    <xf numFmtId="0" fontId="0" fillId="0" borderId="42" xfId="0" applyBorder="1" applyProtection="1"/>
    <xf numFmtId="0" fontId="0" fillId="0" borderId="43" xfId="0" applyBorder="1" applyProtection="1"/>
    <xf numFmtId="0" fontId="33" fillId="0" borderId="0" xfId="0" applyFont="1" applyAlignment="1" applyProtection="1">
      <alignment horizontal="left"/>
      <protection locked="0"/>
    </xf>
    <xf numFmtId="0" fontId="34" fillId="0" borderId="0" xfId="0" applyFont="1" applyAlignment="1" applyProtection="1">
      <protection locked="0"/>
    </xf>
    <xf numFmtId="0" fontId="3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20" xfId="0" applyFont="1" applyBorder="1" applyAlignment="1"/>
    <xf numFmtId="0" fontId="10" fillId="0" borderId="20" xfId="0" applyFont="1" applyBorder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0" fontId="19" fillId="0" borderId="48" xfId="0" applyFont="1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19" fillId="0" borderId="47" xfId="0" applyFont="1" applyFill="1" applyBorder="1" applyAlignment="1">
      <alignment vertical="center"/>
    </xf>
    <xf numFmtId="0" fontId="15" fillId="0" borderId="45" xfId="0" applyFont="1" applyFill="1" applyBorder="1" applyAlignment="1" applyProtection="1">
      <alignment vertical="center"/>
      <protection locked="0"/>
    </xf>
    <xf numFmtId="0" fontId="15" fillId="0" borderId="46" xfId="0" applyFont="1" applyFill="1" applyBorder="1" applyAlignment="1" applyProtection="1">
      <alignment vertical="center"/>
      <protection locked="0"/>
    </xf>
    <xf numFmtId="0" fontId="9" fillId="0" borderId="1" xfId="0" applyFont="1" applyBorder="1" applyAlignment="1"/>
    <xf numFmtId="0" fontId="42" fillId="0" borderId="6" xfId="0" applyFont="1" applyBorder="1" applyAlignment="1">
      <alignment horizontal="center"/>
    </xf>
    <xf numFmtId="0" fontId="40" fillId="0" borderId="37" xfId="0" applyFont="1" applyBorder="1" applyAlignment="1"/>
    <xf numFmtId="0" fontId="40" fillId="0" borderId="0" xfId="0" applyFont="1" applyBorder="1" applyAlignment="1"/>
    <xf numFmtId="0" fontId="39" fillId="0" borderId="37" xfId="0" applyFont="1" applyFill="1" applyBorder="1" applyAlignment="1">
      <alignment horizontal="center"/>
    </xf>
    <xf numFmtId="0" fontId="43" fillId="0" borderId="0" xfId="0" applyFont="1"/>
    <xf numFmtId="0" fontId="39" fillId="0" borderId="37" xfId="0" applyFont="1" applyFill="1" applyBorder="1" applyAlignment="1"/>
    <xf numFmtId="0" fontId="39" fillId="0" borderId="0" xfId="0" applyFont="1" applyFill="1" applyBorder="1" applyAlignment="1"/>
    <xf numFmtId="0" fontId="40" fillId="0" borderId="4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4" fillId="0" borderId="0" xfId="0" applyFont="1"/>
    <xf numFmtId="0" fontId="45" fillId="0" borderId="0" xfId="0" applyFont="1" applyFill="1" applyAlignment="1">
      <alignment horizontal="center"/>
    </xf>
    <xf numFmtId="0" fontId="46" fillId="0" borderId="0" xfId="0" applyFont="1" applyAlignment="1">
      <alignment horizontal="center" vertical="center"/>
    </xf>
    <xf numFmtId="0" fontId="20" fillId="0" borderId="0" xfId="0" applyFont="1" applyBorder="1" applyAlignment="1" applyProtection="1">
      <protection locked="0"/>
    </xf>
    <xf numFmtId="0" fontId="47" fillId="0" borderId="0" xfId="0" applyFont="1" applyBorder="1" applyAlignment="1" applyProtection="1">
      <protection locked="0"/>
    </xf>
    <xf numFmtId="0" fontId="20" fillId="0" borderId="3" xfId="0" applyFont="1" applyFill="1" applyBorder="1" applyAlignment="1" applyProtection="1">
      <protection locked="0"/>
    </xf>
    <xf numFmtId="0" fontId="0" fillId="0" borderId="14" xfId="0" applyBorder="1" applyAlignment="1"/>
    <xf numFmtId="0" fontId="0" fillId="0" borderId="15" xfId="0" applyBorder="1" applyAlignment="1"/>
    <xf numFmtId="0" fontId="7" fillId="0" borderId="0" xfId="0" applyFont="1" applyBorder="1"/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8" fillId="0" borderId="0" xfId="0" applyFont="1"/>
    <xf numFmtId="0" fontId="51" fillId="0" borderId="0" xfId="0" applyFont="1"/>
    <xf numFmtId="0" fontId="32" fillId="0" borderId="0" xfId="0" applyFont="1" applyAlignment="1">
      <alignment vertical="center"/>
    </xf>
    <xf numFmtId="0" fontId="55" fillId="0" borderId="0" xfId="0" applyFont="1"/>
    <xf numFmtId="0" fontId="55" fillId="9" borderId="4" xfId="0" applyFont="1" applyFill="1" applyBorder="1"/>
    <xf numFmtId="0" fontId="55" fillId="9" borderId="3" xfId="0" applyFont="1" applyFill="1" applyBorder="1"/>
    <xf numFmtId="0" fontId="55" fillId="10" borderId="4" xfId="0" applyFont="1" applyFill="1" applyBorder="1"/>
    <xf numFmtId="0" fontId="55" fillId="10" borderId="3" xfId="0" applyFont="1" applyFill="1" applyBorder="1"/>
    <xf numFmtId="0" fontId="57" fillId="0" borderId="8" xfId="0" applyFont="1" applyBorder="1" applyAlignment="1">
      <alignment horizontal="center"/>
    </xf>
    <xf numFmtId="0" fontId="56" fillId="0" borderId="0" xfId="0" applyFont="1"/>
    <xf numFmtId="0" fontId="58" fillId="0" borderId="0" xfId="0" applyFont="1"/>
    <xf numFmtId="0" fontId="55" fillId="9" borderId="5" xfId="0" applyFont="1" applyFill="1" applyBorder="1"/>
    <xf numFmtId="0" fontId="55" fillId="10" borderId="5" xfId="0" applyFont="1" applyFill="1" applyBorder="1"/>
    <xf numFmtId="0" fontId="55" fillId="12" borderId="4" xfId="0" applyFont="1" applyFill="1" applyBorder="1"/>
    <xf numFmtId="0" fontId="55" fillId="12" borderId="3" xfId="0" applyFont="1" applyFill="1" applyBorder="1"/>
    <xf numFmtId="0" fontId="55" fillId="12" borderId="5" xfId="0" applyFont="1" applyFill="1" applyBorder="1"/>
    <xf numFmtId="0" fontId="33" fillId="5" borderId="0" xfId="0" applyFont="1" applyFill="1"/>
    <xf numFmtId="0" fontId="1" fillId="5" borderId="0" xfId="0" applyFont="1" applyFill="1"/>
    <xf numFmtId="0" fontId="61" fillId="3" borderId="39" xfId="0" applyFont="1" applyFill="1" applyBorder="1" applyAlignment="1">
      <alignment vertical="center"/>
    </xf>
    <xf numFmtId="0" fontId="61" fillId="3" borderId="44" xfId="0" applyFont="1" applyFill="1" applyBorder="1" applyAlignment="1">
      <alignment vertical="center"/>
    </xf>
    <xf numFmtId="0" fontId="64" fillId="0" borderId="0" xfId="0" applyFont="1" applyAlignment="1" applyProtection="1">
      <alignment horizontal="left"/>
      <protection locked="0"/>
    </xf>
    <xf numFmtId="0" fontId="65" fillId="0" borderId="0" xfId="0" applyFont="1" applyAlignment="1" applyProtection="1">
      <protection locked="0"/>
    </xf>
    <xf numFmtId="0" fontId="64" fillId="5" borderId="0" xfId="0" applyFont="1" applyFill="1"/>
    <xf numFmtId="0" fontId="6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protection locked="0"/>
    </xf>
    <xf numFmtId="0" fontId="63" fillId="5" borderId="0" xfId="0" applyFont="1" applyFill="1"/>
    <xf numFmtId="0" fontId="0" fillId="13" borderId="0" xfId="0" applyFill="1"/>
    <xf numFmtId="0" fontId="67" fillId="13" borderId="0" xfId="0" applyFont="1" applyFill="1"/>
    <xf numFmtId="0" fontId="68" fillId="13" borderId="0" xfId="0" applyFont="1" applyFill="1"/>
    <xf numFmtId="0" fontId="5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2" fillId="0" borderId="0" xfId="0" applyFont="1" applyAlignment="1">
      <alignment horizontal="left" vertical="center"/>
    </xf>
    <xf numFmtId="0" fontId="24" fillId="0" borderId="62" xfId="0" applyFont="1" applyFill="1" applyBorder="1" applyAlignment="1">
      <alignment horizontal="left" vertical="top"/>
    </xf>
    <xf numFmtId="0" fontId="0" fillId="0" borderId="0" xfId="0" applyAlignment="1"/>
    <xf numFmtId="0" fontId="7" fillId="0" borderId="0" xfId="0" applyFont="1" applyAlignment="1"/>
    <xf numFmtId="0" fontId="51" fillId="0" borderId="0" xfId="0" applyFont="1" applyFill="1" applyBorder="1"/>
    <xf numFmtId="0" fontId="48" fillId="0" borderId="0" xfId="0" applyFont="1" applyFill="1" applyBorder="1"/>
    <xf numFmtId="0" fontId="50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Border="1" applyAlignment="1"/>
    <xf numFmtId="0" fontId="70" fillId="0" borderId="0" xfId="0" applyFont="1" applyFill="1" applyBorder="1" applyAlignment="1" applyProtection="1">
      <protection locked="0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Border="1"/>
    <xf numFmtId="49" fontId="70" fillId="0" borderId="0" xfId="0" applyNumberFormat="1" applyFont="1" applyFill="1" applyBorder="1" applyAlignment="1">
      <alignment horizontal="center"/>
    </xf>
    <xf numFmtId="0" fontId="74" fillId="0" borderId="0" xfId="0" applyFont="1" applyFill="1" applyBorder="1" applyAlignment="1"/>
    <xf numFmtId="0" fontId="50" fillId="0" borderId="0" xfId="0" applyFont="1" applyFill="1" applyBorder="1" applyAlignment="1"/>
    <xf numFmtId="0" fontId="72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2" fillId="0" borderId="0" xfId="0" applyFont="1" applyFill="1" applyBorder="1" applyAlignment="1" applyProtection="1">
      <alignment vertical="center"/>
      <protection locked="0"/>
    </xf>
    <xf numFmtId="0" fontId="74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85" fillId="0" borderId="0" xfId="0" applyFont="1"/>
    <xf numFmtId="14" fontId="59" fillId="0" borderId="0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left" vertical="top"/>
    </xf>
    <xf numFmtId="0" fontId="59" fillId="0" borderId="0" xfId="0" applyFont="1" applyFill="1" applyBorder="1" applyAlignment="1">
      <alignment horizontal="left" vertical="center"/>
    </xf>
    <xf numFmtId="14" fontId="59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14" fontId="0" fillId="0" borderId="0" xfId="0" applyNumberFormat="1" applyAlignment="1"/>
    <xf numFmtId="0" fontId="86" fillId="0" borderId="0" xfId="0" applyFont="1" applyAlignment="1">
      <alignment horizontal="center" vertical="center"/>
    </xf>
    <xf numFmtId="0" fontId="36" fillId="0" borderId="0" xfId="0" applyFont="1" applyAlignment="1"/>
    <xf numFmtId="0" fontId="59" fillId="8" borderId="0" xfId="0" applyFont="1" applyFill="1" applyBorder="1" applyAlignment="1">
      <alignment horizontal="left" vertical="top"/>
    </xf>
    <xf numFmtId="0" fontId="7" fillId="8" borderId="0" xfId="0" applyFont="1" applyFill="1" applyAlignment="1"/>
    <xf numFmtId="0" fontId="36" fillId="0" borderId="0" xfId="0" applyFont="1" applyAlignment="1">
      <alignment horizontal="right"/>
    </xf>
    <xf numFmtId="0" fontId="48" fillId="0" borderId="3" xfId="0" applyFont="1" applyBorder="1" applyAlignment="1"/>
    <xf numFmtId="0" fontId="48" fillId="0" borderId="0" xfId="0" applyFont="1" applyBorder="1" applyAlignment="1"/>
    <xf numFmtId="0" fontId="52" fillId="0" borderId="0" xfId="0" applyFont="1" applyFill="1" applyBorder="1" applyAlignment="1">
      <alignment horizontal="center"/>
    </xf>
    <xf numFmtId="0" fontId="83" fillId="0" borderId="0" xfId="0" applyFont="1" applyFill="1" applyBorder="1" applyAlignment="1" applyProtection="1">
      <alignment horizontal="center" vertical="center"/>
      <protection locked="0"/>
    </xf>
    <xf numFmtId="0" fontId="61" fillId="3" borderId="23" xfId="0" applyFont="1" applyFill="1" applyBorder="1" applyAlignment="1">
      <alignment horizontal="center" vertical="center"/>
    </xf>
    <xf numFmtId="0" fontId="61" fillId="3" borderId="24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8" fillId="3" borderId="36" xfId="0" applyFont="1" applyFill="1" applyBorder="1" applyAlignment="1" applyProtection="1">
      <alignment horizontal="center" vertical="center"/>
      <protection locked="0"/>
    </xf>
    <xf numFmtId="0" fontId="31" fillId="0" borderId="51" xfId="0" applyFont="1" applyFill="1" applyBorder="1" applyAlignment="1" applyProtection="1">
      <alignment horizontal="center" vertical="center"/>
      <protection locked="0"/>
    </xf>
    <xf numFmtId="0" fontId="31" fillId="0" borderId="49" xfId="0" applyFont="1" applyFill="1" applyBorder="1" applyAlignment="1" applyProtection="1">
      <alignment horizontal="center" vertical="center"/>
      <protection locked="0"/>
    </xf>
    <xf numFmtId="0" fontId="31" fillId="0" borderId="50" xfId="0" applyFont="1" applyFill="1" applyBorder="1" applyAlignment="1" applyProtection="1">
      <alignment horizontal="center" vertical="center"/>
      <protection locked="0"/>
    </xf>
    <xf numFmtId="0" fontId="48" fillId="0" borderId="52" xfId="0" applyFont="1" applyBorder="1" applyAlignment="1">
      <alignment horizontal="left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59" fillId="0" borderId="11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16" fillId="0" borderId="17" xfId="0" applyFont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8" fillId="3" borderId="35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36" fillId="0" borderId="4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76" fillId="0" borderId="0" xfId="0" applyFont="1" applyFill="1" applyBorder="1" applyAlignment="1" applyProtection="1">
      <alignment horizontal="center"/>
      <protection locked="0"/>
    </xf>
    <xf numFmtId="0" fontId="84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0" fillId="0" borderId="0" xfId="0" applyFont="1" applyFill="1" applyBorder="1" applyAlignment="1" applyProtection="1">
      <alignment horizontal="left"/>
      <protection locked="0"/>
    </xf>
    <xf numFmtId="0" fontId="59" fillId="12" borderId="11" xfId="0" applyFont="1" applyFill="1" applyBorder="1" applyAlignment="1">
      <alignment horizontal="left"/>
    </xf>
    <xf numFmtId="0" fontId="59" fillId="12" borderId="12" xfId="0" applyFont="1" applyFill="1" applyBorder="1" applyAlignment="1">
      <alignment horizontal="left"/>
    </xf>
    <xf numFmtId="0" fontId="16" fillId="12" borderId="11" xfId="0" applyFont="1" applyFill="1" applyBorder="1" applyAlignment="1" applyProtection="1">
      <alignment horizontal="center"/>
      <protection locked="0"/>
    </xf>
    <xf numFmtId="0" fontId="16" fillId="12" borderId="13" xfId="0" applyFont="1" applyFill="1" applyBorder="1" applyAlignment="1" applyProtection="1">
      <alignment horizontal="center"/>
      <protection locked="0"/>
    </xf>
    <xf numFmtId="0" fontId="7" fillId="12" borderId="1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7" fillId="12" borderId="13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9" fillId="0" borderId="4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9" fillId="0" borderId="5" xfId="0" applyFont="1" applyBorder="1" applyAlignment="1">
      <alignment horizontal="center"/>
    </xf>
    <xf numFmtId="0" fontId="66" fillId="0" borderId="4" xfId="0" applyFont="1" applyBorder="1" applyAlignment="1">
      <alignment horizontal="center"/>
    </xf>
    <xf numFmtId="0" fontId="66" fillId="0" borderId="5" xfId="0" applyFont="1" applyBorder="1" applyAlignment="1">
      <alignment horizontal="center"/>
    </xf>
    <xf numFmtId="0" fontId="35" fillId="5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right"/>
    </xf>
    <xf numFmtId="0" fontId="54" fillId="0" borderId="0" xfId="0" applyFont="1" applyAlignment="1">
      <alignment horizontal="center"/>
    </xf>
    <xf numFmtId="0" fontId="48" fillId="0" borderId="0" xfId="0" applyFont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 applyProtection="1">
      <alignment horizontal="center" vertical="center"/>
      <protection locked="0"/>
    </xf>
    <xf numFmtId="0" fontId="42" fillId="0" borderId="4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36" fillId="6" borderId="4" xfId="0" applyFont="1" applyFill="1" applyBorder="1" applyAlignment="1">
      <alignment horizontal="center"/>
    </xf>
    <xf numFmtId="0" fontId="36" fillId="6" borderId="3" xfId="0" applyFont="1" applyFill="1" applyBorder="1" applyAlignment="1">
      <alignment horizontal="center"/>
    </xf>
    <xf numFmtId="0" fontId="36" fillId="6" borderId="5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2" borderId="19" xfId="0" applyFont="1" applyFill="1" applyBorder="1" applyAlignment="1">
      <alignment horizontal="center"/>
    </xf>
    <xf numFmtId="0" fontId="16" fillId="12" borderId="17" xfId="0" applyFont="1" applyFill="1" applyBorder="1" applyAlignment="1" applyProtection="1">
      <alignment horizontal="center"/>
      <protection locked="0"/>
    </xf>
    <xf numFmtId="0" fontId="16" fillId="12" borderId="19" xfId="0" applyFont="1" applyFill="1" applyBorder="1" applyAlignment="1" applyProtection="1">
      <alignment horizontal="center"/>
      <protection locked="0"/>
    </xf>
    <xf numFmtId="0" fontId="7" fillId="12" borderId="3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3" fillId="8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13" fillId="0" borderId="11" xfId="0" applyNumberFormat="1" applyFont="1" applyBorder="1" applyAlignment="1">
      <alignment horizontal="left"/>
    </xf>
    <xf numFmtId="0" fontId="13" fillId="0" borderId="12" xfId="0" applyNumberFormat="1" applyFont="1" applyBorder="1" applyAlignment="1">
      <alignment horizontal="left"/>
    </xf>
    <xf numFmtId="0" fontId="13" fillId="0" borderId="13" xfId="0" applyNumberFormat="1" applyFont="1" applyBorder="1" applyAlignment="1">
      <alignment horizontal="left"/>
    </xf>
    <xf numFmtId="0" fontId="20" fillId="0" borderId="3" xfId="0" applyFont="1" applyFill="1" applyBorder="1" applyAlignment="1" applyProtection="1">
      <alignment horizontal="center"/>
      <protection locked="0"/>
    </xf>
    <xf numFmtId="0" fontId="20" fillId="0" borderId="5" xfId="0" applyFont="1" applyFill="1" applyBorder="1" applyAlignment="1" applyProtection="1">
      <alignment horizontal="center"/>
      <protection locked="0"/>
    </xf>
    <xf numFmtId="0" fontId="20" fillId="0" borderId="4" xfId="0" applyNumberFormat="1" applyFont="1" applyBorder="1" applyAlignment="1" applyProtection="1">
      <alignment horizontal="center"/>
      <protection locked="0"/>
    </xf>
    <xf numFmtId="0" fontId="20" fillId="0" borderId="3" xfId="0" applyNumberFormat="1" applyFont="1" applyBorder="1" applyAlignment="1" applyProtection="1">
      <alignment horizontal="center"/>
      <protection locked="0"/>
    </xf>
    <xf numFmtId="0" fontId="24" fillId="8" borderId="3" xfId="0" applyNumberFormat="1" applyFont="1" applyFill="1" applyBorder="1" applyAlignment="1" applyProtection="1">
      <alignment horizontal="left"/>
      <protection locked="0"/>
    </xf>
    <xf numFmtId="0" fontId="62" fillId="7" borderId="3" xfId="0" applyNumberFormat="1" applyFont="1" applyFill="1" applyBorder="1" applyAlignment="1" applyProtection="1">
      <alignment horizontal="center"/>
      <protection locked="0"/>
    </xf>
    <xf numFmtId="0" fontId="62" fillId="7" borderId="5" xfId="0" applyNumberFormat="1" applyFont="1" applyFill="1" applyBorder="1" applyAlignment="1" applyProtection="1">
      <alignment horizontal="center"/>
      <protection locked="0"/>
    </xf>
    <xf numFmtId="0" fontId="26" fillId="4" borderId="26" xfId="0" applyFont="1" applyFill="1" applyBorder="1" applyAlignment="1" applyProtection="1">
      <alignment horizontal="center"/>
    </xf>
    <xf numFmtId="0" fontId="26" fillId="4" borderId="27" xfId="0" applyFont="1" applyFill="1" applyBorder="1" applyAlignment="1" applyProtection="1">
      <alignment horizontal="center"/>
    </xf>
    <xf numFmtId="0" fontId="26" fillId="4" borderId="38" xfId="0" applyFont="1" applyFill="1" applyBorder="1" applyAlignment="1" applyProtection="1">
      <alignment horizontal="center"/>
    </xf>
    <xf numFmtId="0" fontId="26" fillId="4" borderId="39" xfId="0" applyFont="1" applyFill="1" applyBorder="1" applyAlignment="1" applyProtection="1">
      <alignment horizontal="center"/>
    </xf>
    <xf numFmtId="0" fontId="28" fillId="0" borderId="27" xfId="0" applyFont="1" applyFill="1" applyBorder="1" applyAlignment="1" applyProtection="1">
      <alignment horizontal="center"/>
    </xf>
    <xf numFmtId="0" fontId="28" fillId="0" borderId="28" xfId="0" applyFont="1" applyFill="1" applyBorder="1" applyAlignment="1" applyProtection="1">
      <alignment horizontal="center"/>
    </xf>
    <xf numFmtId="0" fontId="28" fillId="0" borderId="39" xfId="0" applyFont="1" applyFill="1" applyBorder="1" applyAlignment="1" applyProtection="1">
      <alignment horizontal="center"/>
    </xf>
    <xf numFmtId="0" fontId="28" fillId="0" borderId="40" xfId="0" applyFont="1" applyFill="1" applyBorder="1" applyAlignment="1" applyProtection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8" fillId="0" borderId="17" xfId="0" applyFont="1" applyBorder="1" applyAlignment="1"/>
    <xf numFmtId="0" fontId="28" fillId="0" borderId="18" xfId="0" applyFont="1" applyBorder="1" applyAlignment="1"/>
    <xf numFmtId="0" fontId="28" fillId="0" borderId="19" xfId="0" applyFont="1" applyBorder="1" applyAlignment="1"/>
    <xf numFmtId="0" fontId="24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9" fillId="3" borderId="35" xfId="0" applyFont="1" applyFill="1" applyBorder="1" applyAlignment="1">
      <alignment horizontal="center"/>
    </xf>
    <xf numFmtId="0" fontId="29" fillId="3" borderId="25" xfId="0" applyFont="1" applyFill="1" applyBorder="1" applyAlignment="1">
      <alignment horizontal="center"/>
    </xf>
    <xf numFmtId="0" fontId="30" fillId="3" borderId="23" xfId="0" applyFont="1" applyFill="1" applyBorder="1" applyAlignment="1"/>
    <xf numFmtId="0" fontId="30" fillId="3" borderId="24" xfId="0" applyFont="1" applyFill="1" applyBorder="1" applyAlignment="1"/>
    <xf numFmtId="0" fontId="30" fillId="3" borderId="25" xfId="0" applyFont="1" applyFill="1" applyBorder="1" applyAlignment="1"/>
    <xf numFmtId="0" fontId="31" fillId="3" borderId="23" xfId="0" applyFont="1" applyFill="1" applyBorder="1" applyAlignment="1">
      <alignment horizontal="center"/>
    </xf>
    <xf numFmtId="0" fontId="31" fillId="3" borderId="25" xfId="0" applyFont="1" applyFill="1" applyBorder="1" applyAlignment="1">
      <alignment horizontal="center"/>
    </xf>
    <xf numFmtId="0" fontId="31" fillId="3" borderId="36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8" fillId="0" borderId="7" xfId="0" applyFont="1" applyBorder="1" applyAlignment="1"/>
    <xf numFmtId="0" fontId="28" fillId="0" borderId="8" xfId="0" applyFont="1" applyBorder="1" applyAlignment="1"/>
    <xf numFmtId="0" fontId="28" fillId="0" borderId="9" xfId="0" applyFont="1" applyBorder="1" applyAlignment="1"/>
    <xf numFmtId="0" fontId="24" fillId="0" borderId="7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8" fillId="0" borderId="11" xfId="0" applyFont="1" applyBorder="1" applyAlignment="1"/>
    <xf numFmtId="0" fontId="28" fillId="0" borderId="12" xfId="0" applyFont="1" applyBorder="1" applyAlignment="1"/>
    <xf numFmtId="0" fontId="28" fillId="0" borderId="13" xfId="0" applyFont="1" applyBorder="1" applyAlignment="1"/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14" fillId="7" borderId="3" xfId="0" applyNumberFormat="1" applyFont="1" applyFill="1" applyBorder="1" applyAlignment="1" applyProtection="1">
      <alignment horizontal="center"/>
      <protection locked="0"/>
    </xf>
    <xf numFmtId="0" fontId="14" fillId="7" borderId="5" xfId="0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9" fillId="3" borderId="38" xfId="0" applyFont="1" applyFill="1" applyBorder="1" applyAlignment="1">
      <alignment horizontal="center"/>
    </xf>
    <xf numFmtId="0" fontId="29" fillId="3" borderId="44" xfId="0" applyFont="1" applyFill="1" applyBorder="1" applyAlignment="1">
      <alignment horizontal="center"/>
    </xf>
    <xf numFmtId="0" fontId="30" fillId="3" borderId="53" xfId="0" applyFont="1" applyFill="1" applyBorder="1" applyAlignment="1"/>
    <xf numFmtId="0" fontId="30" fillId="3" borderId="39" xfId="0" applyFont="1" applyFill="1" applyBorder="1" applyAlignment="1"/>
    <xf numFmtId="0" fontId="30" fillId="3" borderId="44" xfId="0" applyFont="1" applyFill="1" applyBorder="1" applyAlignment="1"/>
    <xf numFmtId="0" fontId="31" fillId="3" borderId="53" xfId="0" applyFont="1" applyFill="1" applyBorder="1" applyAlignment="1">
      <alignment horizontal="center"/>
    </xf>
    <xf numFmtId="0" fontId="31" fillId="3" borderId="44" xfId="0" applyFont="1" applyFill="1" applyBorder="1" applyAlignment="1">
      <alignment horizontal="center"/>
    </xf>
    <xf numFmtId="0" fontId="31" fillId="3" borderId="40" xfId="0" applyFont="1" applyFill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60" fillId="7" borderId="3" xfId="0" applyNumberFormat="1" applyFont="1" applyFill="1" applyBorder="1" applyAlignment="1" applyProtection="1">
      <alignment horizontal="center"/>
      <protection locked="0"/>
    </xf>
    <xf numFmtId="0" fontId="60" fillId="7" borderId="5" xfId="0" applyNumberFormat="1" applyFont="1" applyFill="1" applyBorder="1" applyAlignment="1" applyProtection="1">
      <alignment horizontal="center"/>
      <protection locked="0"/>
    </xf>
    <xf numFmtId="0" fontId="87" fillId="14" borderId="0" xfId="0" applyFont="1" applyFill="1" applyBorder="1" applyAlignment="1">
      <alignment horizontal="center"/>
    </xf>
    <xf numFmtId="0" fontId="87" fillId="14" borderId="27" xfId="0" applyFont="1" applyFill="1" applyBorder="1" applyAlignment="1">
      <alignment horizontal="center"/>
    </xf>
    <xf numFmtId="0" fontId="87" fillId="14" borderId="3" xfId="0" applyFont="1" applyFill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55" fillId="12" borderId="3" xfId="0" applyFont="1" applyFill="1" applyBorder="1" applyAlignment="1">
      <alignment horizontal="center"/>
    </xf>
    <xf numFmtId="0" fontId="55" fillId="10" borderId="3" xfId="0" applyFont="1" applyFill="1" applyBorder="1" applyAlignment="1">
      <alignment horizontal="center"/>
    </xf>
    <xf numFmtId="0" fontId="55" fillId="9" borderId="3" xfId="0" applyFont="1" applyFill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7" fillId="11" borderId="59" xfId="0" applyFont="1" applyFill="1" applyBorder="1" applyAlignment="1">
      <alignment horizontal="center"/>
    </xf>
    <xf numFmtId="0" fontId="7" fillId="11" borderId="61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2" fillId="0" borderId="59" xfId="0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12" fillId="0" borderId="58" xfId="0" applyFont="1" applyBorder="1" applyAlignment="1">
      <alignment horizontal="left"/>
    </xf>
    <xf numFmtId="0" fontId="16" fillId="0" borderId="59" xfId="0" applyFont="1" applyBorder="1" applyAlignment="1" applyProtection="1">
      <alignment horizontal="center"/>
      <protection locked="0"/>
    </xf>
    <xf numFmtId="0" fontId="16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11" borderId="11" xfId="0" applyFont="1" applyFill="1" applyBorder="1" applyAlignment="1">
      <alignment horizontal="center"/>
    </xf>
    <xf numFmtId="0" fontId="7" fillId="11" borderId="32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6" fillId="11" borderId="29" xfId="0" applyFont="1" applyFill="1" applyBorder="1" applyAlignment="1">
      <alignment horizontal="center"/>
    </xf>
    <xf numFmtId="0" fontId="6" fillId="11" borderId="30" xfId="0" applyFont="1" applyFill="1" applyBorder="1" applyAlignment="1">
      <alignment horizontal="center"/>
    </xf>
    <xf numFmtId="0" fontId="16" fillId="14" borderId="59" xfId="0" applyFont="1" applyFill="1" applyBorder="1" applyAlignment="1" applyProtection="1">
      <alignment horizontal="center"/>
      <protection locked="0"/>
    </xf>
    <xf numFmtId="0" fontId="16" fillId="14" borderId="58" xfId="0" applyFont="1" applyFill="1" applyBorder="1" applyAlignment="1" applyProtection="1">
      <alignment horizontal="center"/>
      <protection locked="0"/>
    </xf>
    <xf numFmtId="0" fontId="7" fillId="6" borderId="39" xfId="0" applyFont="1" applyFill="1" applyBorder="1" applyAlignment="1">
      <alignment horizontal="center"/>
    </xf>
    <xf numFmtId="0" fontId="16" fillId="14" borderId="11" xfId="0" applyFont="1" applyFill="1" applyBorder="1" applyAlignment="1" applyProtection="1">
      <alignment horizontal="center"/>
      <protection locked="0"/>
    </xf>
    <xf numFmtId="0" fontId="16" fillId="14" borderId="1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9"/>
  <sheetViews>
    <sheetView workbookViewId="0">
      <pane ySplit="2" topLeftCell="A3" activePane="bottomLeft" state="frozen"/>
      <selection activeCell="B1" sqref="B1"/>
      <selection pane="bottomLeft" activeCell="P19" sqref="P19"/>
    </sheetView>
  </sheetViews>
  <sheetFormatPr baseColWidth="10" defaultColWidth="14" defaultRowHeight="15" x14ac:dyDescent="0.25"/>
  <cols>
    <col min="1" max="1" width="13" style="104" bestFit="1" customWidth="1"/>
    <col min="2" max="2" width="3.5703125" style="2" bestFit="1" customWidth="1"/>
    <col min="3" max="3" width="2.28515625" style="104" bestFit="1" customWidth="1"/>
    <col min="4" max="4" width="4.85546875" style="104" bestFit="1" customWidth="1"/>
    <col min="5" max="5" width="9.28515625" style="104" bestFit="1" customWidth="1"/>
    <col min="6" max="6" width="6.140625" style="104" bestFit="1" customWidth="1"/>
    <col min="7" max="7" width="10.85546875" style="104" bestFit="1" customWidth="1"/>
    <col min="8" max="8" width="27.42578125" style="101" bestFit="1" customWidth="1"/>
    <col min="9" max="9" width="8.85546875" style="105" bestFit="1" customWidth="1"/>
    <col min="10" max="10" width="33" style="104" bestFit="1" customWidth="1"/>
    <col min="11" max="11" width="8.7109375" style="105" bestFit="1" customWidth="1"/>
    <col min="12" max="12" width="6.42578125" style="104" bestFit="1" customWidth="1"/>
    <col min="13" max="13" width="10.7109375" style="104" bestFit="1" customWidth="1"/>
    <col min="14" max="16384" width="14" style="104"/>
  </cols>
  <sheetData>
    <row r="1" spans="1:13" x14ac:dyDescent="0.25">
      <c r="A1" s="104" t="s">
        <v>0</v>
      </c>
      <c r="C1" s="1"/>
      <c r="D1" s="1" t="s">
        <v>1</v>
      </c>
      <c r="E1" s="104" t="s">
        <v>2</v>
      </c>
      <c r="F1" s="104" t="s">
        <v>3</v>
      </c>
      <c r="G1" s="104" t="s">
        <v>4</v>
      </c>
      <c r="I1" s="105" t="s">
        <v>5</v>
      </c>
      <c r="K1" s="105" t="s">
        <v>5</v>
      </c>
      <c r="L1" s="104" t="s">
        <v>6</v>
      </c>
    </row>
    <row r="2" spans="1:13" x14ac:dyDescent="0.25">
      <c r="A2" s="132" t="str">
        <f>CONCATENATE("Journée ",B2)</f>
        <v>Journée 1</v>
      </c>
      <c r="B2" s="131">
        <v>1</v>
      </c>
      <c r="C2" s="123"/>
      <c r="D2" s="123"/>
      <c r="E2" s="123"/>
      <c r="F2" s="73"/>
      <c r="G2" s="73"/>
      <c r="H2" s="102"/>
      <c r="J2" s="100" t="str">
        <f>CONCATENATE("Semaine du ",DAY(A5)-1," &amp; ",DAY(A7)," ",INDEX(M$3:M$14,MONTH(A7),0),YEAR(A7))</f>
        <v>Semaine du 18 &amp; 19 septembre2015</v>
      </c>
      <c r="K2" s="100"/>
    </row>
    <row r="3" spans="1:13" x14ac:dyDescent="0.25">
      <c r="A3" s="125" t="s">
        <v>7</v>
      </c>
      <c r="B3" s="2">
        <v>1</v>
      </c>
      <c r="C3" s="2" t="s">
        <v>8</v>
      </c>
      <c r="D3" s="2" t="s">
        <v>9</v>
      </c>
      <c r="E3" s="104" t="str">
        <f>CONCATENATE(B3,C3,"-cip",D3)</f>
        <v>1D-cipA</v>
      </c>
      <c r="F3" t="s">
        <v>10</v>
      </c>
      <c r="G3" s="126" t="s">
        <v>11</v>
      </c>
      <c r="H3" s="127" t="s">
        <v>12</v>
      </c>
      <c r="I3" s="105" t="str">
        <f>IF(LEFT(H3,7)="LA CIPA","N073",INDEX(provinces!$A:$A,MATCH(LEFT(H3,LEN(H3)-2),provinces!$B:$B,0),0))</f>
        <v>N131</v>
      </c>
      <c r="J3" s="127" t="s">
        <v>13</v>
      </c>
      <c r="K3" s="105" t="str">
        <f>IF(LEFT(J3,7)="LA CIPA","N073",INDEX(provinces!A:A,MATCH(LEFT(J3,LEN(J3)-2),provinces!B:B,0),0))</f>
        <v>N073</v>
      </c>
      <c r="L3" s="127" t="s">
        <v>14</v>
      </c>
      <c r="M3" s="104" t="s">
        <v>15</v>
      </c>
    </row>
    <row r="4" spans="1:13" x14ac:dyDescent="0.25">
      <c r="A4" s="125" t="s">
        <v>7</v>
      </c>
      <c r="B4" s="2">
        <v>1</v>
      </c>
      <c r="C4" s="2" t="s">
        <v>8</v>
      </c>
      <c r="D4" s="2" t="s">
        <v>16</v>
      </c>
      <c r="E4" s="104" t="str">
        <f t="shared" ref="E4:E67" si="0">CONCATENATE(B4,C4,"-cip",D4)</f>
        <v>1D-cipB</v>
      </c>
      <c r="F4" t="s">
        <v>17</v>
      </c>
      <c r="G4" s="126" t="s">
        <v>18</v>
      </c>
      <c r="H4" s="126" t="s">
        <v>19</v>
      </c>
      <c r="I4" s="105" t="str">
        <f>IF(LEFT(H4,7)="LA CIPA","N073",INDEX(provinces!$A:$A,MATCH(LEFT(H4,LEN(H4)-2),provinces!$B:$B,0),0))</f>
        <v>N023</v>
      </c>
      <c r="J4" s="126" t="s">
        <v>20</v>
      </c>
      <c r="K4" s="105" t="str">
        <f>IF(LEFT(J4,7)="LA CIPA","N073",INDEX(provinces!A:A,MATCH(LEFT(J4,LEN(J4)-2),provinces!B:B,0),0))</f>
        <v>N073</v>
      </c>
      <c r="L4" s="126" t="s">
        <v>14</v>
      </c>
      <c r="M4" s="104" t="s">
        <v>21</v>
      </c>
    </row>
    <row r="5" spans="1:13" x14ac:dyDescent="0.25">
      <c r="A5" s="128" t="s">
        <v>22</v>
      </c>
      <c r="B5" s="2">
        <v>1</v>
      </c>
      <c r="C5" s="2" t="s">
        <v>23</v>
      </c>
      <c r="D5" s="2" t="s">
        <v>9</v>
      </c>
      <c r="E5" s="104" t="str">
        <f t="shared" si="0"/>
        <v>1H-cipA</v>
      </c>
      <c r="F5" t="s">
        <v>24</v>
      </c>
      <c r="G5" s="126" t="s">
        <v>25</v>
      </c>
      <c r="H5" s="126" t="s">
        <v>13</v>
      </c>
      <c r="I5" s="105" t="str">
        <f>IF(LEFT(H5,7)="LA CIPA","N073",INDEX(provinces!$A:$A,MATCH(LEFT(H5,LEN(H5)-2),provinces!$B:$B,0),0))</f>
        <v>N073</v>
      </c>
      <c r="J5" s="126" t="s">
        <v>26</v>
      </c>
      <c r="K5" s="105" t="str">
        <f>IF(LEFT(J5,7)="LA CIPA","N073",INDEX(provinces!A:A,MATCH(LEFT(J5,LEN(J5)-2),provinces!B:B,0),0))</f>
        <v>N051</v>
      </c>
      <c r="L5" s="126" t="s">
        <v>27</v>
      </c>
      <c r="M5" s="104" t="s">
        <v>28</v>
      </c>
    </row>
    <row r="6" spans="1:13" x14ac:dyDescent="0.25">
      <c r="A6" s="128" t="s">
        <v>22</v>
      </c>
      <c r="B6" s="2">
        <v>1</v>
      </c>
      <c r="C6" s="2" t="s">
        <v>23</v>
      </c>
      <c r="D6" s="2" t="s">
        <v>16</v>
      </c>
      <c r="E6" s="104" t="str">
        <f t="shared" si="0"/>
        <v>1H-cipB</v>
      </c>
      <c r="F6" t="s">
        <v>29</v>
      </c>
      <c r="G6" s="126" t="s">
        <v>30</v>
      </c>
      <c r="H6" s="126" t="s">
        <v>20</v>
      </c>
      <c r="I6" s="105" t="str">
        <f>IF(LEFT(H6,7)="LA CIPA","N073",INDEX(provinces!$A:$A,MATCH(LEFT(H6,LEN(H6)-2),provinces!$B:$B,0),0))</f>
        <v>N073</v>
      </c>
      <c r="J6" s="126" t="s">
        <v>31</v>
      </c>
      <c r="K6" s="105" t="str">
        <f>IF(LEFT(J6,7)="LA CIPA","N073",INDEX(provinces!A:A,MATCH(LEFT(J6,LEN(J6)-2),provinces!B:B,0),0))</f>
        <v>N051</v>
      </c>
      <c r="L6" s="126" t="s">
        <v>27</v>
      </c>
      <c r="M6" s="104" t="s">
        <v>32</v>
      </c>
    </row>
    <row r="7" spans="1:13" x14ac:dyDescent="0.25">
      <c r="A7" s="128" t="s">
        <v>22</v>
      </c>
      <c r="B7" s="2">
        <v>1</v>
      </c>
      <c r="C7" s="2" t="s">
        <v>23</v>
      </c>
      <c r="D7" s="2" t="s">
        <v>33</v>
      </c>
      <c r="E7" s="104" t="str">
        <f t="shared" si="0"/>
        <v>1H-cipC</v>
      </c>
      <c r="F7" t="s">
        <v>34</v>
      </c>
      <c r="G7" s="126" t="s">
        <v>35</v>
      </c>
      <c r="H7" s="126" t="s">
        <v>36</v>
      </c>
      <c r="I7" s="105" t="str">
        <f>IF(LEFT(H7,7)="LA CIPA","N073",INDEX(provinces!$A:$A,MATCH(LEFT(H7,LEN(H7)-2),provinces!$B:$B,0),0))</f>
        <v>N041</v>
      </c>
      <c r="J7" s="126" t="s">
        <v>37</v>
      </c>
      <c r="K7" s="105" t="str">
        <f>IF(LEFT(J7,7)="LA CIPA","N073",INDEX(provinces!A:A,MATCH(LEFT(J7,LEN(J7)-2),provinces!B:B,0),0))</f>
        <v>N073</v>
      </c>
      <c r="L7" s="126" t="s">
        <v>27</v>
      </c>
      <c r="M7" s="104" t="s">
        <v>38</v>
      </c>
    </row>
    <row r="8" spans="1:13" x14ac:dyDescent="0.25">
      <c r="A8" s="128" t="s">
        <v>22</v>
      </c>
      <c r="B8" s="2">
        <v>1</v>
      </c>
      <c r="C8" s="2" t="s">
        <v>23</v>
      </c>
      <c r="D8" s="2" t="s">
        <v>8</v>
      </c>
      <c r="E8" s="104" t="str">
        <f t="shared" si="0"/>
        <v>1H-cipD</v>
      </c>
      <c r="F8" t="s">
        <v>39</v>
      </c>
      <c r="G8" s="126" t="s">
        <v>40</v>
      </c>
      <c r="H8" s="126" t="s">
        <v>41</v>
      </c>
      <c r="I8" s="105" t="str">
        <f>IF(LEFT(H8,7)="LA CIPA","N073",INDEX(provinces!$A:$A,MATCH(LEFT(H8,LEN(H8)-2),provinces!$B:$B,0),0))</f>
        <v>N104</v>
      </c>
      <c r="J8" s="126" t="s">
        <v>42</v>
      </c>
      <c r="K8" s="105" t="str">
        <f>IF(LEFT(J8,7)="LA CIPA","N073",INDEX(provinces!A:A,MATCH(LEFT(J8,LEN(J8)-2),provinces!B:B,0),0))</f>
        <v>N073</v>
      </c>
      <c r="L8" s="126" t="s">
        <v>27</v>
      </c>
      <c r="M8" s="104" t="s">
        <v>43</v>
      </c>
    </row>
    <row r="9" spans="1:13" x14ac:dyDescent="0.25">
      <c r="A9" s="128" t="s">
        <v>22</v>
      </c>
      <c r="B9" s="2">
        <v>1</v>
      </c>
      <c r="C9" s="2" t="s">
        <v>23</v>
      </c>
      <c r="D9" s="2" t="s">
        <v>44</v>
      </c>
      <c r="E9" s="104" t="str">
        <f t="shared" si="0"/>
        <v>1H-cipE</v>
      </c>
      <c r="F9" t="s">
        <v>45</v>
      </c>
      <c r="G9" s="126" t="s">
        <v>46</v>
      </c>
      <c r="H9" s="126" t="s">
        <v>47</v>
      </c>
      <c r="I9" s="105" t="str">
        <f>IF(LEFT(H9,7)="LA CIPA","N073",INDEX(provinces!$A:$A,MATCH(LEFT(H9,LEN(H9)-2),provinces!$B:$B,0),0))</f>
        <v>N051</v>
      </c>
      <c r="J9" s="126" t="s">
        <v>48</v>
      </c>
      <c r="K9" s="105" t="str">
        <f>IF(LEFT(J9,7)="LA CIPA","N073",INDEX(provinces!A:A,MATCH(LEFT(J9,LEN(J9)-2),provinces!B:B,0),0))</f>
        <v>N073</v>
      </c>
      <c r="L9" s="126" t="s">
        <v>27</v>
      </c>
      <c r="M9" s="104" t="s">
        <v>49</v>
      </c>
    </row>
    <row r="10" spans="1:13" x14ac:dyDescent="0.25">
      <c r="A10" s="128" t="s">
        <v>22</v>
      </c>
      <c r="B10" s="2">
        <v>1</v>
      </c>
      <c r="C10" s="2" t="s">
        <v>23</v>
      </c>
      <c r="D10" s="2" t="s">
        <v>50</v>
      </c>
      <c r="E10" s="104" t="str">
        <f t="shared" si="0"/>
        <v>1H-cipF</v>
      </c>
      <c r="F10" t="s">
        <v>51</v>
      </c>
      <c r="G10" s="126" t="s">
        <v>52</v>
      </c>
      <c r="H10" s="126" t="s">
        <v>53</v>
      </c>
      <c r="I10" s="105" t="str">
        <f>IF(LEFT(H10,7)="LA CIPA","N073",INDEX(provinces!$A:$A,MATCH(LEFT(H10,LEN(H10)-2),provinces!$B:$B,0),0))</f>
        <v>N073</v>
      </c>
      <c r="J10" s="126" t="s">
        <v>54</v>
      </c>
      <c r="K10" s="105" t="str">
        <f>IF(LEFT(J10,7)="LA CIPA","N073",INDEX(provinces!A:A,MATCH(LEFT(J10,LEN(J10)-2),provinces!B:B,0),0))</f>
        <v>N131</v>
      </c>
      <c r="L10" s="126" t="s">
        <v>55</v>
      </c>
      <c r="M10" s="104" t="s">
        <v>56</v>
      </c>
    </row>
    <row r="11" spans="1:13" x14ac:dyDescent="0.25">
      <c r="A11" s="128" t="s">
        <v>22</v>
      </c>
      <c r="B11" s="2">
        <v>1</v>
      </c>
      <c r="C11" s="2" t="s">
        <v>23</v>
      </c>
      <c r="D11" s="2" t="s">
        <v>57</v>
      </c>
      <c r="E11" s="104" t="str">
        <f t="shared" si="0"/>
        <v>1H-cipG</v>
      </c>
      <c r="F11" t="s">
        <v>58</v>
      </c>
      <c r="G11" s="126" t="s">
        <v>59</v>
      </c>
      <c r="H11" s="126" t="s">
        <v>60</v>
      </c>
      <c r="I11" s="105" t="str">
        <f>IF(LEFT(H11,7)="LA CIPA","N073",INDEX(provinces!$A:$A,MATCH(LEFT(H11,LEN(H11)-2),provinces!$B:$B,0),0))</f>
        <v>N073</v>
      </c>
      <c r="J11" s="126" t="s">
        <v>61</v>
      </c>
      <c r="K11" s="105" t="str">
        <f>IF(LEFT(J11,7)="LA CIPA","N073",INDEX(provinces!A:A,MATCH(LEFT(J11,LEN(J11)-2),provinces!B:B,0),0))</f>
        <v>N118</v>
      </c>
      <c r="L11" s="126" t="s">
        <v>55</v>
      </c>
      <c r="M11" s="104" t="s">
        <v>62</v>
      </c>
    </row>
    <row r="12" spans="1:13" x14ac:dyDescent="0.25">
      <c r="A12" s="128" t="s">
        <v>22</v>
      </c>
      <c r="B12" s="2">
        <v>1</v>
      </c>
      <c r="C12" s="2" t="s">
        <v>23</v>
      </c>
      <c r="D12" s="2" t="s">
        <v>23</v>
      </c>
      <c r="E12" s="104" t="str">
        <f t="shared" si="0"/>
        <v>1H-cipH</v>
      </c>
      <c r="F12" t="s">
        <v>63</v>
      </c>
      <c r="G12" s="126" t="s">
        <v>64</v>
      </c>
      <c r="H12" s="126" t="s">
        <v>65</v>
      </c>
      <c r="I12" s="105" t="str">
        <f>IF(LEFT(H12,7)="LA CIPA","N073",INDEX(provinces!$A:$A,MATCH(LEFT(H12,LEN(H12)-2),provinces!$B:$B,0),0))</f>
        <v>N073</v>
      </c>
      <c r="J12" s="126" t="s">
        <v>66</v>
      </c>
      <c r="K12" s="105" t="str">
        <f>IF(LEFT(J12,7)="LA CIPA","N073",INDEX(provinces!A:A,MATCH(LEFT(J12,LEN(J12)-2),provinces!B:B,0),0))</f>
        <v>N218</v>
      </c>
      <c r="L12" s="126" t="s">
        <v>55</v>
      </c>
      <c r="M12" s="104" t="s">
        <v>67</v>
      </c>
    </row>
    <row r="13" spans="1:13" x14ac:dyDescent="0.25">
      <c r="A13" s="128" t="s">
        <v>22</v>
      </c>
      <c r="B13" s="2">
        <v>1</v>
      </c>
      <c r="C13" s="2" t="s">
        <v>23</v>
      </c>
      <c r="D13" s="2" t="s">
        <v>68</v>
      </c>
      <c r="E13" s="104" t="str">
        <f t="shared" si="0"/>
        <v>1H-cipI</v>
      </c>
      <c r="F13" t="s">
        <v>69</v>
      </c>
      <c r="G13" s="126" t="s">
        <v>70</v>
      </c>
      <c r="H13" s="126" t="s">
        <v>71</v>
      </c>
      <c r="I13" s="105" t="str">
        <f>IF(LEFT(H13,7)="LA CIPA","N073",INDEX(provinces!$A:$A,MATCH(LEFT(H13,LEN(H13)-2),provinces!$B:$B,0),0))</f>
        <v>N094</v>
      </c>
      <c r="J13" s="126" t="s">
        <v>72</v>
      </c>
      <c r="K13" s="105" t="str">
        <f>IF(LEFT(J13,7)="LA CIPA","N073",INDEX(provinces!A:A,MATCH(LEFT(J13,LEN(J13)-2),provinces!B:B,0),0))</f>
        <v>N073</v>
      </c>
      <c r="L13" s="126" t="s">
        <v>73</v>
      </c>
      <c r="M13" s="104" t="s">
        <v>74</v>
      </c>
    </row>
    <row r="14" spans="1:13" x14ac:dyDescent="0.25">
      <c r="A14" s="128" t="s">
        <v>22</v>
      </c>
      <c r="B14" s="2">
        <v>1</v>
      </c>
      <c r="C14" s="2" t="s">
        <v>23</v>
      </c>
      <c r="D14" s="2" t="s">
        <v>75</v>
      </c>
      <c r="E14" s="104" t="str">
        <f t="shared" si="0"/>
        <v>1H-cipJ</v>
      </c>
      <c r="F14" t="s">
        <v>76</v>
      </c>
      <c r="G14" s="126" t="s">
        <v>77</v>
      </c>
      <c r="H14" s="126" t="s">
        <v>78</v>
      </c>
      <c r="I14" s="105" t="str">
        <f>IF(LEFT(H14,7)="LA CIPA","N073",INDEX(provinces!$A:$A,MATCH(LEFT(H14,LEN(H14)-2),provinces!$B:$B,0),0))</f>
        <v>N068</v>
      </c>
      <c r="J14" s="126" t="s">
        <v>79</v>
      </c>
      <c r="K14" s="105" t="str">
        <f>IF(LEFT(J14,7)="LA CIPA","N073",INDEX(provinces!A:A,MATCH(LEFT(J14,LEN(J14)-2),provinces!B:B,0),0))</f>
        <v>N073</v>
      </c>
      <c r="L14" s="126" t="s">
        <v>27</v>
      </c>
      <c r="M14" s="104" t="s">
        <v>80</v>
      </c>
    </row>
    <row r="15" spans="1:13" x14ac:dyDescent="0.25">
      <c r="A15" s="128" t="s">
        <v>22</v>
      </c>
      <c r="B15" s="2">
        <v>1</v>
      </c>
      <c r="C15" s="2" t="s">
        <v>23</v>
      </c>
      <c r="D15" s="2" t="s">
        <v>81</v>
      </c>
      <c r="E15" s="104" t="str">
        <f t="shared" si="0"/>
        <v>1H-cipK</v>
      </c>
      <c r="F15" t="s">
        <v>82</v>
      </c>
      <c r="G15" s="126" t="s">
        <v>83</v>
      </c>
      <c r="H15" s="126" t="s">
        <v>84</v>
      </c>
      <c r="I15" s="105" t="str">
        <f>IF(LEFT(H15,7)="LA CIPA","N073",INDEX(provinces!$A:$A,MATCH(LEFT(H15,LEN(H15)-2),provinces!$B:$B,0),0))</f>
        <v>N051</v>
      </c>
      <c r="J15" s="126" t="s">
        <v>85</v>
      </c>
      <c r="K15" s="105" t="str">
        <f>IF(LEFT(J15,7)="LA CIPA","N073",INDEX(provinces!A:A,MATCH(LEFT(J15,LEN(J15)-2),provinces!B:B,0),0))</f>
        <v>N073</v>
      </c>
      <c r="L15" s="126" t="s">
        <v>55</v>
      </c>
    </row>
    <row r="16" spans="1:13" x14ac:dyDescent="0.25">
      <c r="A16" s="128" t="s">
        <v>22</v>
      </c>
      <c r="B16" s="2">
        <v>1</v>
      </c>
      <c r="C16" s="2" t="s">
        <v>23</v>
      </c>
      <c r="D16" s="2" t="s">
        <v>86</v>
      </c>
      <c r="E16" s="104" t="str">
        <f t="shared" si="0"/>
        <v>1H-cipL</v>
      </c>
      <c r="F16" t="s">
        <v>87</v>
      </c>
      <c r="G16" s="126" t="s">
        <v>88</v>
      </c>
      <c r="H16" s="126" t="s">
        <v>89</v>
      </c>
      <c r="I16" s="105" t="str">
        <f>IF(LEFT(H16,7)="LA CIPA","N073",INDEX(provinces!$A:$A,MATCH(LEFT(H16,LEN(H16)-2),provinces!$B:$B,0),0))</f>
        <v>N073</v>
      </c>
      <c r="J16" s="126" t="s">
        <v>90</v>
      </c>
      <c r="K16" s="105" t="str">
        <f>IF(LEFT(J16,7)="LA CIPA","N073",INDEX(provinces!A:A,MATCH(LEFT(J16,LEN(J16)-2),provinces!B:B,0),0))</f>
        <v>N170</v>
      </c>
      <c r="L16" s="126" t="s">
        <v>91</v>
      </c>
    </row>
    <row r="17" spans="1:12" x14ac:dyDescent="0.25">
      <c r="A17" s="128" t="s">
        <v>22</v>
      </c>
      <c r="B17" s="2">
        <v>1</v>
      </c>
      <c r="C17" s="2" t="s">
        <v>23</v>
      </c>
      <c r="D17" s="2" t="s">
        <v>92</v>
      </c>
      <c r="E17" s="104" t="str">
        <f t="shared" si="0"/>
        <v>1H-cipM</v>
      </c>
      <c r="F17" t="s">
        <v>93</v>
      </c>
      <c r="G17" s="126" t="s">
        <v>94</v>
      </c>
      <c r="H17" s="126" t="s">
        <v>95</v>
      </c>
      <c r="I17" s="105" t="str">
        <f>IF(LEFT(H17,7)="LA CIPA","N073",INDEX(provinces!$A:$A,MATCH(LEFT(H17,LEN(H17)-2),provinces!$B:$B,0),0))</f>
        <v>N073</v>
      </c>
      <c r="J17" s="126" t="s">
        <v>96</v>
      </c>
      <c r="K17" s="105" t="str">
        <f>IF(LEFT(J17,7)="LA CIPA","N073",INDEX(provinces!A:A,MATCH(LEFT(J17,LEN(J17)-2),provinces!B:B,0),0))</f>
        <v>N074</v>
      </c>
      <c r="L17" s="126" t="s">
        <v>91</v>
      </c>
    </row>
    <row r="18" spans="1:12" x14ac:dyDescent="0.25">
      <c r="A18" s="128" t="s">
        <v>22</v>
      </c>
      <c r="B18" s="2">
        <v>1</v>
      </c>
      <c r="C18" s="2" t="s">
        <v>23</v>
      </c>
      <c r="D18" s="2" t="s">
        <v>97</v>
      </c>
      <c r="E18" s="104" t="str">
        <f t="shared" si="0"/>
        <v>1H-cipN</v>
      </c>
      <c r="F18" t="s">
        <v>98</v>
      </c>
      <c r="G18" s="126" t="s">
        <v>99</v>
      </c>
      <c r="H18" s="126" t="s">
        <v>100</v>
      </c>
      <c r="I18" s="105" t="str">
        <f>IF(LEFT(H18,7)="LA CIPA","N073",INDEX(provinces!$A:$A,MATCH(LEFT(H18,LEN(H18)-2),provinces!$B:$B,0),0))</f>
        <v>N073</v>
      </c>
      <c r="J18" s="126" t="s">
        <v>101</v>
      </c>
      <c r="K18" s="105" t="str">
        <f>IF(LEFT(J18,7)="LA CIPA","N073",INDEX(provinces!A:A,MATCH(LEFT(J18,LEN(J18)-2),provinces!B:B,0),0))</f>
        <v>N156</v>
      </c>
      <c r="L18" s="129" t="s">
        <v>91</v>
      </c>
    </row>
    <row r="19" spans="1:12" x14ac:dyDescent="0.25">
      <c r="A19" s="128" t="s">
        <v>22</v>
      </c>
      <c r="B19" s="2">
        <v>1</v>
      </c>
      <c r="C19" s="2" t="s">
        <v>23</v>
      </c>
      <c r="D19" s="2" t="s">
        <v>102</v>
      </c>
      <c r="E19" s="104" t="str">
        <f t="shared" si="0"/>
        <v>1H-cipO</v>
      </c>
      <c r="F19" t="s">
        <v>103</v>
      </c>
      <c r="G19" s="126" t="s">
        <v>104</v>
      </c>
      <c r="H19" s="126" t="s">
        <v>105</v>
      </c>
      <c r="I19" s="105" t="str">
        <f>IF(LEFT(H19,7)="LA CIPA","N073",INDEX(provinces!$A:$A,MATCH(LEFT(H19,LEN(H19)-2),provinces!$B:$B,0),0))</f>
        <v>N068</v>
      </c>
      <c r="J19" s="126" t="s">
        <v>106</v>
      </c>
      <c r="K19" s="105" t="str">
        <f>IF(LEFT(J19,7)="LA CIPA","N073",INDEX(provinces!A:A,MATCH(LEFT(J19,LEN(J19)-2),provinces!B:B,0),0))</f>
        <v>N073</v>
      </c>
      <c r="L19" s="126" t="s">
        <v>55</v>
      </c>
    </row>
    <row r="20" spans="1:12" x14ac:dyDescent="0.25">
      <c r="A20" s="128" t="s">
        <v>22</v>
      </c>
      <c r="B20" s="2">
        <v>1</v>
      </c>
      <c r="C20" s="2" t="s">
        <v>23</v>
      </c>
      <c r="D20" s="2" t="s">
        <v>107</v>
      </c>
      <c r="E20" s="104" t="str">
        <f t="shared" si="0"/>
        <v>1H-cipP</v>
      </c>
      <c r="F20" t="s">
        <v>108</v>
      </c>
      <c r="G20" s="126" t="s">
        <v>109</v>
      </c>
      <c r="H20" s="126" t="s">
        <v>110</v>
      </c>
      <c r="I20" s="105" t="str">
        <f>IF(LEFT(H20,7)="LA CIPA","N073",INDEX(provinces!$A:$A,MATCH(LEFT(H20,LEN(H20)-2),provinces!$B:$B,0),0))</f>
        <v>N176</v>
      </c>
      <c r="J20" s="126" t="s">
        <v>111</v>
      </c>
      <c r="K20" s="105" t="str">
        <f>IF(LEFT(J20,7)="LA CIPA","N073",INDEX(provinces!A:A,MATCH(LEFT(J20,LEN(J20)-2),provinces!B:B,0),0))</f>
        <v>N073</v>
      </c>
      <c r="L20" s="126" t="s">
        <v>112</v>
      </c>
    </row>
    <row r="21" spans="1:12" x14ac:dyDescent="0.25">
      <c r="A21" s="128" t="s">
        <v>22</v>
      </c>
      <c r="B21" s="2">
        <v>1</v>
      </c>
      <c r="C21" s="2" t="s">
        <v>23</v>
      </c>
      <c r="D21" s="2" t="s">
        <v>113</v>
      </c>
      <c r="E21" s="104" t="str">
        <f t="shared" si="0"/>
        <v>1H-cipQ</v>
      </c>
      <c r="F21" t="s">
        <v>114</v>
      </c>
      <c r="G21" s="126" t="s">
        <v>115</v>
      </c>
      <c r="H21" s="126" t="s">
        <v>116</v>
      </c>
      <c r="I21" s="105" t="str">
        <f>IF(LEFT(H21,7)="LA CIPA","N073",INDEX(provinces!$A:$A,MATCH(LEFT(H21,LEN(H21)-2),provinces!$B:$B,0),0))</f>
        <v>N182</v>
      </c>
      <c r="J21" s="126" t="s">
        <v>117</v>
      </c>
      <c r="K21" s="105" t="str">
        <f>IF(LEFT(J21,7)="LA CIPA","N073",INDEX(provinces!A:A,MATCH(LEFT(J21,LEN(J21)-2),provinces!B:B,0),0))</f>
        <v>N073</v>
      </c>
      <c r="L21" s="129" t="s">
        <v>91</v>
      </c>
    </row>
    <row r="22" spans="1:12" x14ac:dyDescent="0.25">
      <c r="A22" s="132" t="str">
        <f>CONCATENATE("Journée ",B22)</f>
        <v>Journée 2</v>
      </c>
      <c r="B22" s="131">
        <f>B2+1</f>
        <v>2</v>
      </c>
      <c r="C22" s="123"/>
      <c r="D22" s="123"/>
      <c r="E22" s="123"/>
      <c r="F22"/>
      <c r="G22" s="73"/>
      <c r="H22" s="102"/>
      <c r="J22" s="100" t="str">
        <f>CONCATENATE("Semaine du ",DAY(A25)-1," &amp; ",DAY(A27)," ",INDEX(M$3:M$14,MONTH(A27),0),YEAR(A27))</f>
        <v>Semaine du 25 &amp; 26 septembre2015</v>
      </c>
      <c r="L22" s="129"/>
    </row>
    <row r="23" spans="1:12" x14ac:dyDescent="0.25">
      <c r="A23" s="128" t="s">
        <v>118</v>
      </c>
      <c r="B23" s="2">
        <f>B3+1</f>
        <v>2</v>
      </c>
      <c r="C23" s="2" t="str">
        <f>C3</f>
        <v>D</v>
      </c>
      <c r="D23" s="2" t="str">
        <f>D3</f>
        <v>A</v>
      </c>
      <c r="E23" s="104" t="str">
        <f t="shared" si="0"/>
        <v>2D-cipA</v>
      </c>
      <c r="F23" t="s">
        <v>10</v>
      </c>
      <c r="G23" s="126" t="s">
        <v>119</v>
      </c>
      <c r="H23" s="126" t="s">
        <v>13</v>
      </c>
      <c r="I23" s="105" t="str">
        <f>IF(LEFT(H23,7)="LA CIPA","N073",INDEX(provinces!$A:$A,MATCH(LEFT(H23,LEN(H23)-2),provinces!$B:$B,0),0))</f>
        <v>N073</v>
      </c>
      <c r="J23" s="126" t="s">
        <v>47</v>
      </c>
      <c r="K23" s="105" t="str">
        <f>IF(LEFT(J23,7)="LA CIPA","N073",INDEX(provinces!A:A,MATCH(LEFT(J23,LEN(J23)-2),provinces!B:B,0),0))</f>
        <v>N051</v>
      </c>
      <c r="L23" s="126" t="s">
        <v>14</v>
      </c>
    </row>
    <row r="24" spans="1:12" x14ac:dyDescent="0.25">
      <c r="A24" s="128" t="s">
        <v>118</v>
      </c>
      <c r="B24" s="2">
        <f t="shared" ref="B24:B41" si="1">B4+1</f>
        <v>2</v>
      </c>
      <c r="C24" s="2" t="str">
        <f t="shared" ref="C24:D24" si="2">C4</f>
        <v>D</v>
      </c>
      <c r="D24" s="2" t="str">
        <f t="shared" si="2"/>
        <v>B</v>
      </c>
      <c r="E24" s="104" t="str">
        <f t="shared" si="0"/>
        <v>2D-cipB</v>
      </c>
      <c r="F24" t="s">
        <v>17</v>
      </c>
      <c r="G24" s="126" t="s">
        <v>120</v>
      </c>
      <c r="H24" s="126" t="s">
        <v>20</v>
      </c>
      <c r="I24" s="105" t="str">
        <f>IF(LEFT(H24,7)="LA CIPA","N073",INDEX(provinces!$A:$A,MATCH(LEFT(H24,LEN(H24)-2),provinces!$B:$B,0),0))</f>
        <v>N073</v>
      </c>
      <c r="J24" s="126" t="s">
        <v>121</v>
      </c>
      <c r="K24" s="105" t="str">
        <f>IF(LEFT(J24,7)="LA CIPA","N073",INDEX(provinces!A:A,MATCH(LEFT(J24,LEN(J24)-2),provinces!B:B,0),0))</f>
        <v>N094</v>
      </c>
      <c r="L24" s="126" t="s">
        <v>14</v>
      </c>
    </row>
    <row r="25" spans="1:12" x14ac:dyDescent="0.25">
      <c r="A25" s="128" t="s">
        <v>122</v>
      </c>
      <c r="B25" s="2">
        <f t="shared" si="1"/>
        <v>2</v>
      </c>
      <c r="C25" s="2" t="str">
        <f t="shared" ref="C25:D25" si="3">C5</f>
        <v>H</v>
      </c>
      <c r="D25" s="2" t="str">
        <f t="shared" si="3"/>
        <v>A</v>
      </c>
      <c r="E25" s="104" t="str">
        <f t="shared" si="0"/>
        <v>2H-cipA</v>
      </c>
      <c r="F25" t="s">
        <v>24</v>
      </c>
      <c r="G25" s="126" t="s">
        <v>123</v>
      </c>
      <c r="H25" s="126" t="s">
        <v>124</v>
      </c>
      <c r="I25" s="105" t="str">
        <f>IF(LEFT(H25,7)="LA CIPA","N073",INDEX(provinces!$A:$A,MATCH(LEFT(H25,LEN(H25)-2),provinces!$B:$B,0),0))</f>
        <v>BBW289</v>
      </c>
      <c r="J25" s="126" t="s">
        <v>13</v>
      </c>
      <c r="K25" s="105" t="str">
        <f>IF(LEFT(J25,7)="LA CIPA","N073",INDEX(provinces!A:A,MATCH(LEFT(J25,LEN(J25)-2),provinces!B:B,0),0))</f>
        <v>N073</v>
      </c>
      <c r="L25" s="126" t="s">
        <v>27</v>
      </c>
    </row>
    <row r="26" spans="1:12" x14ac:dyDescent="0.25">
      <c r="A26" s="128" t="s">
        <v>122</v>
      </c>
      <c r="B26" s="2">
        <f t="shared" si="1"/>
        <v>2</v>
      </c>
      <c r="C26" s="2" t="str">
        <f t="shared" ref="C26:D26" si="4">C6</f>
        <v>H</v>
      </c>
      <c r="D26" s="2" t="str">
        <f t="shared" si="4"/>
        <v>B</v>
      </c>
      <c r="E26" s="104" t="str">
        <f t="shared" si="0"/>
        <v>2H-cipB</v>
      </c>
      <c r="F26" t="s">
        <v>29</v>
      </c>
      <c r="G26" s="126" t="s">
        <v>125</v>
      </c>
      <c r="H26" s="126" t="s">
        <v>126</v>
      </c>
      <c r="I26" s="105" t="str">
        <f>IF(LEFT(H26,7)="LA CIPA","N073",INDEX(provinces!$A:$A,MATCH(LEFT(H26,LEN(H26)-2),provinces!$B:$B,0),0))</f>
        <v>BBW289</v>
      </c>
      <c r="J26" s="126" t="s">
        <v>20</v>
      </c>
      <c r="K26" s="105" t="str">
        <f>IF(LEFT(J26,7)="LA CIPA","N073",INDEX(provinces!A:A,MATCH(LEFT(J26,LEN(J26)-2),provinces!B:B,0),0))</f>
        <v>N073</v>
      </c>
      <c r="L26" s="126" t="s">
        <v>27</v>
      </c>
    </row>
    <row r="27" spans="1:12" x14ac:dyDescent="0.25">
      <c r="A27" s="128" t="s">
        <v>122</v>
      </c>
      <c r="B27" s="2">
        <f t="shared" si="1"/>
        <v>2</v>
      </c>
      <c r="C27" s="2" t="str">
        <f t="shared" ref="C27:D27" si="5">C7</f>
        <v>H</v>
      </c>
      <c r="D27" s="2" t="str">
        <f t="shared" si="5"/>
        <v>C</v>
      </c>
      <c r="E27" s="104" t="str">
        <f t="shared" si="0"/>
        <v>2H-cipC</v>
      </c>
      <c r="F27" t="s">
        <v>34</v>
      </c>
      <c r="G27" s="126" t="s">
        <v>127</v>
      </c>
      <c r="H27" s="126" t="s">
        <v>37</v>
      </c>
      <c r="I27" s="105" t="str">
        <f>IF(LEFT(H27,7)="LA CIPA","N073",INDEX(provinces!$A:$A,MATCH(LEFT(H27,LEN(H27)-2),provinces!$B:$B,0),0))</f>
        <v>N073</v>
      </c>
      <c r="J27" s="126" t="s">
        <v>121</v>
      </c>
      <c r="K27" s="105" t="str">
        <f>IF(LEFT(J27,7)="LA CIPA","N073",INDEX(provinces!A:A,MATCH(LEFT(J27,LEN(J27)-2),provinces!B:B,0),0))</f>
        <v>N094</v>
      </c>
      <c r="L27" s="126" t="s">
        <v>27</v>
      </c>
    </row>
    <row r="28" spans="1:12" x14ac:dyDescent="0.25">
      <c r="A28" s="128" t="s">
        <v>122</v>
      </c>
      <c r="B28" s="2">
        <f t="shared" si="1"/>
        <v>2</v>
      </c>
      <c r="C28" s="2" t="str">
        <f t="shared" ref="C28:D28" si="6">C8</f>
        <v>H</v>
      </c>
      <c r="D28" s="2" t="str">
        <f t="shared" si="6"/>
        <v>D</v>
      </c>
      <c r="E28" s="104" t="str">
        <f t="shared" si="0"/>
        <v>2H-cipD</v>
      </c>
      <c r="F28" t="s">
        <v>39</v>
      </c>
      <c r="G28" s="126" t="s">
        <v>128</v>
      </c>
      <c r="H28" s="126" t="s">
        <v>42</v>
      </c>
      <c r="I28" s="105" t="str">
        <f>IF(LEFT(H28,7)="LA CIPA","N073",INDEX(provinces!$A:$A,MATCH(LEFT(H28,LEN(H28)-2),provinces!$B:$B,0),0))</f>
        <v>N073</v>
      </c>
      <c r="J28" s="126" t="s">
        <v>129</v>
      </c>
      <c r="K28" s="105" t="str">
        <f>IF(LEFT(J28,7)="LA CIPA","N073",INDEX(provinces!A:A,MATCH(LEFT(J28,LEN(J28)-2),provinces!B:B,0),0))</f>
        <v>N207</v>
      </c>
      <c r="L28" s="126" t="s">
        <v>27</v>
      </c>
    </row>
    <row r="29" spans="1:12" x14ac:dyDescent="0.25">
      <c r="A29" s="128" t="s">
        <v>122</v>
      </c>
      <c r="B29" s="2">
        <f t="shared" si="1"/>
        <v>2</v>
      </c>
      <c r="C29" s="2" t="str">
        <f t="shared" ref="C29:D29" si="7">C9</f>
        <v>H</v>
      </c>
      <c r="D29" s="2" t="str">
        <f t="shared" si="7"/>
        <v>E</v>
      </c>
      <c r="E29" s="104" t="str">
        <f t="shared" si="0"/>
        <v>2H-cipE</v>
      </c>
      <c r="F29" t="s">
        <v>45</v>
      </c>
      <c r="G29" s="126" t="s">
        <v>130</v>
      </c>
      <c r="H29" s="126" t="s">
        <v>48</v>
      </c>
      <c r="I29" s="105" t="str">
        <f>IF(LEFT(H29,7)="LA CIPA","N073",INDEX(provinces!$A:$A,MATCH(LEFT(H29,LEN(H29)-2),provinces!$B:$B,0),0))</f>
        <v>N073</v>
      </c>
      <c r="J29" s="126" t="s">
        <v>131</v>
      </c>
      <c r="K29" s="105" t="str">
        <f>IF(LEFT(J29,7)="LA CIPA","N073",INDEX(provinces!A:A,MATCH(LEFT(J29,LEN(J29)-2),provinces!B:B,0),0))</f>
        <v>N088</v>
      </c>
      <c r="L29" s="126" t="s">
        <v>27</v>
      </c>
    </row>
    <row r="30" spans="1:12" x14ac:dyDescent="0.25">
      <c r="A30" s="128" t="s">
        <v>122</v>
      </c>
      <c r="B30" s="2">
        <f t="shared" si="1"/>
        <v>2</v>
      </c>
      <c r="C30" s="2" t="str">
        <f t="shared" ref="C30:D30" si="8">C10</f>
        <v>H</v>
      </c>
      <c r="D30" s="2" t="str">
        <f t="shared" si="8"/>
        <v>F</v>
      </c>
      <c r="E30" s="104" t="str">
        <f t="shared" si="0"/>
        <v>2H-cipF</v>
      </c>
      <c r="F30" t="s">
        <v>51</v>
      </c>
      <c r="G30" s="126" t="s">
        <v>132</v>
      </c>
      <c r="H30" s="126" t="s">
        <v>133</v>
      </c>
      <c r="I30" s="105" t="str">
        <f>IF(LEFT(H30,7)="LA CIPA","N073",INDEX(provinces!$A:$A,MATCH(LEFT(H30,LEN(H30)-2),provinces!$B:$B,0),0))</f>
        <v>N188</v>
      </c>
      <c r="J30" s="126" t="s">
        <v>53</v>
      </c>
      <c r="K30" s="105" t="str">
        <f>IF(LEFT(J30,7)="LA CIPA","N073",INDEX(provinces!A:A,MATCH(LEFT(J30,LEN(J30)-2),provinces!B:B,0),0))</f>
        <v>N073</v>
      </c>
      <c r="L30" s="126" t="s">
        <v>27</v>
      </c>
    </row>
    <row r="31" spans="1:12" x14ac:dyDescent="0.25">
      <c r="A31" s="128" t="s">
        <v>122</v>
      </c>
      <c r="B31" s="2">
        <f t="shared" si="1"/>
        <v>2</v>
      </c>
      <c r="C31" s="2" t="str">
        <f t="shared" ref="C31:D31" si="9">C11</f>
        <v>H</v>
      </c>
      <c r="D31" s="2" t="str">
        <f t="shared" si="9"/>
        <v>G</v>
      </c>
      <c r="E31" s="104" t="str">
        <f t="shared" si="0"/>
        <v>2H-cipG</v>
      </c>
      <c r="F31" t="s">
        <v>58</v>
      </c>
      <c r="G31" s="126" t="s">
        <v>134</v>
      </c>
      <c r="H31" s="126" t="s">
        <v>135</v>
      </c>
      <c r="I31" s="105" t="str">
        <f>IF(LEFT(H31,7)="LA CIPA","N073",INDEX(provinces!$A:$A,MATCH(LEFT(H31,LEN(H31)-2),provinces!$B:$B,0),0))</f>
        <v>N120</v>
      </c>
      <c r="J31" s="126" t="s">
        <v>60</v>
      </c>
      <c r="K31" s="105" t="str">
        <f>IF(LEFT(J31,7)="LA CIPA","N073",INDEX(provinces!A:A,MATCH(LEFT(J31,LEN(J31)-2),provinces!B:B,0),0))</f>
        <v>N073</v>
      </c>
      <c r="L31" s="126" t="s">
        <v>136</v>
      </c>
    </row>
    <row r="32" spans="1:12" x14ac:dyDescent="0.25">
      <c r="A32" s="128" t="s">
        <v>122</v>
      </c>
      <c r="B32" s="2">
        <f t="shared" si="1"/>
        <v>2</v>
      </c>
      <c r="C32" s="2" t="str">
        <f t="shared" ref="C32:D32" si="10">C12</f>
        <v>H</v>
      </c>
      <c r="D32" s="2" t="str">
        <f t="shared" si="10"/>
        <v>H</v>
      </c>
      <c r="E32" s="104" t="str">
        <f t="shared" si="0"/>
        <v>2H-cipH</v>
      </c>
      <c r="F32" t="s">
        <v>63</v>
      </c>
      <c r="G32" s="126" t="s">
        <v>137</v>
      </c>
      <c r="H32" s="126" t="s">
        <v>138</v>
      </c>
      <c r="I32" s="105" t="str">
        <f>IF(LEFT(H32,7)="LA CIPA","N073",INDEX(provinces!$A:$A,MATCH(LEFT(H32,LEN(H32)-2),provinces!$B:$B,0),0))</f>
        <v>N146</v>
      </c>
      <c r="J32" s="126" t="s">
        <v>65</v>
      </c>
      <c r="K32" s="105" t="str">
        <f>IF(LEFT(J32,7)="LA CIPA","N073",INDEX(provinces!A:A,MATCH(LEFT(J32,LEN(J32)-2),provinces!B:B,0),0))</f>
        <v>N073</v>
      </c>
      <c r="L32" s="126" t="s">
        <v>55</v>
      </c>
    </row>
    <row r="33" spans="1:12" x14ac:dyDescent="0.25">
      <c r="A33" s="128" t="s">
        <v>122</v>
      </c>
      <c r="B33" s="2">
        <f t="shared" si="1"/>
        <v>2</v>
      </c>
      <c r="C33" s="2" t="str">
        <f t="shared" ref="C33:D33" si="11">C13</f>
        <v>H</v>
      </c>
      <c r="D33" s="2" t="str">
        <f t="shared" si="11"/>
        <v>I</v>
      </c>
      <c r="E33" s="104" t="str">
        <f t="shared" si="0"/>
        <v>2H-cipI</v>
      </c>
      <c r="F33" t="s">
        <v>69</v>
      </c>
      <c r="G33" s="126" t="s">
        <v>139</v>
      </c>
      <c r="H33" s="126" t="s">
        <v>72</v>
      </c>
      <c r="I33" s="105" t="str">
        <f>IF(LEFT(H33,7)="LA CIPA","N073",INDEX(provinces!$A:$A,MATCH(LEFT(H33,LEN(H33)-2),provinces!$B:$B,0),0))</f>
        <v>N073</v>
      </c>
      <c r="J33" s="126" t="s">
        <v>140</v>
      </c>
      <c r="K33" s="105" t="str">
        <f>IF(LEFT(J33,7)="LA CIPA","N073",INDEX(provinces!A:A,MATCH(LEFT(J33,LEN(J33)-2),provinces!B:B,0),0))</f>
        <v>N182</v>
      </c>
      <c r="L33" s="126" t="s">
        <v>55</v>
      </c>
    </row>
    <row r="34" spans="1:12" x14ac:dyDescent="0.25">
      <c r="A34" s="128" t="s">
        <v>122</v>
      </c>
      <c r="B34" s="2">
        <f t="shared" si="1"/>
        <v>2</v>
      </c>
      <c r="C34" s="2" t="str">
        <f t="shared" ref="C34:D34" si="12">C14</f>
        <v>H</v>
      </c>
      <c r="D34" s="2" t="str">
        <f t="shared" si="12"/>
        <v>J</v>
      </c>
      <c r="E34" s="104" t="str">
        <f t="shared" si="0"/>
        <v>2H-cipJ</v>
      </c>
      <c r="F34" t="s">
        <v>76</v>
      </c>
      <c r="G34" s="126" t="s">
        <v>141</v>
      </c>
      <c r="H34" s="126" t="s">
        <v>79</v>
      </c>
      <c r="I34" s="105" t="str">
        <f>IF(LEFT(H34,7)="LA CIPA","N073",INDEX(provinces!$A:$A,MATCH(LEFT(H34,LEN(H34)-2),provinces!$B:$B,0),0))</f>
        <v>N073</v>
      </c>
      <c r="J34" s="126" t="s">
        <v>142</v>
      </c>
      <c r="K34" s="105" t="str">
        <f>IF(LEFT(J34,7)="LA CIPA","N073",INDEX(provinces!A:A,MATCH(LEFT(J34,LEN(J34)-2),provinces!B:B,0),0))</f>
        <v>N094</v>
      </c>
      <c r="L34" s="126" t="s">
        <v>55</v>
      </c>
    </row>
    <row r="35" spans="1:12" x14ac:dyDescent="0.25">
      <c r="A35" s="128" t="s">
        <v>122</v>
      </c>
      <c r="B35" s="2">
        <f t="shared" si="1"/>
        <v>2</v>
      </c>
      <c r="C35" s="2" t="str">
        <f t="shared" ref="C35:D35" si="13">C15</f>
        <v>H</v>
      </c>
      <c r="D35" s="2" t="str">
        <f t="shared" si="13"/>
        <v>K</v>
      </c>
      <c r="E35" s="104" t="str">
        <f t="shared" si="0"/>
        <v>2H-cipK</v>
      </c>
      <c r="F35" t="s">
        <v>82</v>
      </c>
      <c r="G35" s="126" t="s">
        <v>143</v>
      </c>
      <c r="H35" s="126" t="s">
        <v>85</v>
      </c>
      <c r="I35" s="105" t="str">
        <f>IF(LEFT(H35,7)="LA CIPA","N073",INDEX(provinces!$A:$A,MATCH(LEFT(H35,LEN(H35)-2),provinces!$B:$B,0),0))</f>
        <v>N073</v>
      </c>
      <c r="J35" s="126" t="s">
        <v>144</v>
      </c>
      <c r="K35" s="105" t="str">
        <f>IF(LEFT(J35,7)="LA CIPA","N073",INDEX(provinces!A:A,MATCH(LEFT(J35,LEN(J35)-2),provinces!B:B,0),0))</f>
        <v>N037</v>
      </c>
      <c r="L35" s="126" t="s">
        <v>55</v>
      </c>
    </row>
    <row r="36" spans="1:12" x14ac:dyDescent="0.25">
      <c r="A36" s="128" t="s">
        <v>122</v>
      </c>
      <c r="B36" s="2">
        <f t="shared" si="1"/>
        <v>2</v>
      </c>
      <c r="C36" s="2" t="str">
        <f t="shared" ref="C36:D36" si="14">C16</f>
        <v>H</v>
      </c>
      <c r="D36" s="2" t="str">
        <f t="shared" si="14"/>
        <v>L</v>
      </c>
      <c r="E36" s="104" t="str">
        <f t="shared" si="0"/>
        <v>2H-cipL</v>
      </c>
      <c r="F36" t="s">
        <v>87</v>
      </c>
      <c r="G36" s="126" t="s">
        <v>145</v>
      </c>
      <c r="H36" s="126" t="s">
        <v>146</v>
      </c>
      <c r="I36" s="105" t="str">
        <f>IF(LEFT(H36,7)="LA CIPA","N073",INDEX(provinces!$A:$A,MATCH(LEFT(H36,LEN(H36)-2),provinces!$B:$B,0),0))</f>
        <v>N104</v>
      </c>
      <c r="J36" s="126" t="s">
        <v>89</v>
      </c>
      <c r="K36" s="105" t="str">
        <f>IF(LEFT(J36,7)="LA CIPA","N073",INDEX(provinces!A:A,MATCH(LEFT(J36,LEN(J36)-2),provinces!B:B,0),0))</f>
        <v>N073</v>
      </c>
      <c r="L36" s="126" t="s">
        <v>147</v>
      </c>
    </row>
    <row r="37" spans="1:12" x14ac:dyDescent="0.25">
      <c r="A37" s="128" t="s">
        <v>122</v>
      </c>
      <c r="B37" s="2">
        <f t="shared" si="1"/>
        <v>2</v>
      </c>
      <c r="C37" s="2" t="str">
        <f t="shared" ref="C37:D37" si="15">C17</f>
        <v>H</v>
      </c>
      <c r="D37" s="2" t="str">
        <f t="shared" si="15"/>
        <v>M</v>
      </c>
      <c r="E37" s="104" t="str">
        <f t="shared" si="0"/>
        <v>2H-cipM</v>
      </c>
      <c r="F37" t="s">
        <v>93</v>
      </c>
      <c r="G37" s="126" t="s">
        <v>148</v>
      </c>
      <c r="H37" s="126" t="s">
        <v>149</v>
      </c>
      <c r="I37" s="105" t="str">
        <f>IF(LEFT(H37,7)="LA CIPA","N073",INDEX(provinces!$A:$A,MATCH(LEFT(H37,LEN(H37)-2),provinces!$B:$B,0),0))</f>
        <v>N023</v>
      </c>
      <c r="J37" s="126" t="s">
        <v>95</v>
      </c>
      <c r="K37" s="105" t="str">
        <f>IF(LEFT(J37,7)="LA CIPA","N073",INDEX(provinces!A:A,MATCH(LEFT(J37,LEN(J37)-2),provinces!B:B,0),0))</f>
        <v>N073</v>
      </c>
      <c r="L37" s="126" t="s">
        <v>147</v>
      </c>
    </row>
    <row r="38" spans="1:12" x14ac:dyDescent="0.25">
      <c r="A38" s="128" t="s">
        <v>122</v>
      </c>
      <c r="B38" s="2">
        <f t="shared" si="1"/>
        <v>2</v>
      </c>
      <c r="C38" s="2" t="str">
        <f t="shared" ref="C38:D38" si="16">C18</f>
        <v>H</v>
      </c>
      <c r="D38" s="2" t="str">
        <f t="shared" si="16"/>
        <v>N</v>
      </c>
      <c r="E38" s="104" t="str">
        <f t="shared" si="0"/>
        <v>2H-cipN</v>
      </c>
      <c r="F38" t="s">
        <v>98</v>
      </c>
      <c r="G38" s="126" t="s">
        <v>150</v>
      </c>
      <c r="H38" s="126" t="s">
        <v>151</v>
      </c>
      <c r="I38" s="105" t="str">
        <f>IF(LEFT(H38,7)="LA CIPA","N073",INDEX(provinces!$A:$A,MATCH(LEFT(H38,LEN(H38)-2),provinces!$B:$B,0),0))</f>
        <v>N037</v>
      </c>
      <c r="J38" s="126" t="s">
        <v>100</v>
      </c>
      <c r="K38" s="105" t="str">
        <f>IF(LEFT(J38,7)="LA CIPA","N073",INDEX(provinces!A:A,MATCH(LEFT(J38,LEN(J38)-2),provinces!B:B,0),0))</f>
        <v>N073</v>
      </c>
      <c r="L38" s="126" t="s">
        <v>152</v>
      </c>
    </row>
    <row r="39" spans="1:12" x14ac:dyDescent="0.25">
      <c r="A39" s="128" t="s">
        <v>122</v>
      </c>
      <c r="B39" s="2">
        <f t="shared" si="1"/>
        <v>2</v>
      </c>
      <c r="C39" s="2" t="str">
        <f t="shared" ref="C39:D39" si="17">C19</f>
        <v>H</v>
      </c>
      <c r="D39" s="2" t="str">
        <f t="shared" si="17"/>
        <v>O</v>
      </c>
      <c r="E39" s="104" t="str">
        <f t="shared" si="0"/>
        <v>2H-cipO</v>
      </c>
      <c r="F39" t="s">
        <v>103</v>
      </c>
      <c r="G39" s="126" t="s">
        <v>153</v>
      </c>
      <c r="H39" s="126" t="s">
        <v>106</v>
      </c>
      <c r="I39" s="105" t="str">
        <f>IF(LEFT(H39,7)="LA CIPA","N073",INDEX(provinces!$A:$A,MATCH(LEFT(H39,LEN(H39)-2),provinces!$B:$B,0),0))</f>
        <v>N073</v>
      </c>
      <c r="J39" s="126" t="s">
        <v>154</v>
      </c>
      <c r="K39" s="105" t="str">
        <f>IF(LEFT(J39,7)="LA CIPA","N073",INDEX(provinces!A:A,MATCH(LEFT(J39,LEN(J39)-2),provinces!B:B,0),0))</f>
        <v>N023</v>
      </c>
      <c r="L39" s="126" t="s">
        <v>91</v>
      </c>
    </row>
    <row r="40" spans="1:12" x14ac:dyDescent="0.25">
      <c r="A40" s="128" t="s">
        <v>122</v>
      </c>
      <c r="B40" s="2">
        <f t="shared" si="1"/>
        <v>2</v>
      </c>
      <c r="C40" s="2" t="str">
        <f t="shared" ref="C40:D40" si="18">C20</f>
        <v>H</v>
      </c>
      <c r="D40" s="2" t="str">
        <f t="shared" si="18"/>
        <v>P</v>
      </c>
      <c r="E40" s="104" t="str">
        <f t="shared" si="0"/>
        <v>2H-cipP</v>
      </c>
      <c r="F40" t="s">
        <v>108</v>
      </c>
      <c r="G40" s="126" t="s">
        <v>155</v>
      </c>
      <c r="H40" s="126" t="s">
        <v>111</v>
      </c>
      <c r="I40" s="105" t="str">
        <f>IF(LEFT(H40,7)="LA CIPA","N073",INDEX(provinces!$A:$A,MATCH(LEFT(H40,LEN(H40)-2),provinces!$B:$B,0),0))</f>
        <v>N073</v>
      </c>
      <c r="J40" s="126" t="s">
        <v>156</v>
      </c>
      <c r="K40" s="105" t="str">
        <f>IF(LEFT(J40,7)="LA CIPA","N073",INDEX(provinces!A:A,MATCH(LEFT(J40,LEN(J40)-2),provinces!B:B,0),0))</f>
        <v>N037</v>
      </c>
      <c r="L40" s="126" t="s">
        <v>91</v>
      </c>
    </row>
    <row r="41" spans="1:12" x14ac:dyDescent="0.25">
      <c r="A41" s="128" t="s">
        <v>122</v>
      </c>
      <c r="B41" s="2">
        <f t="shared" si="1"/>
        <v>2</v>
      </c>
      <c r="C41" s="2" t="str">
        <f t="shared" ref="C41:D41" si="19">C21</f>
        <v>H</v>
      </c>
      <c r="D41" s="2" t="str">
        <f t="shared" si="19"/>
        <v>Q</v>
      </c>
      <c r="E41" s="104" t="str">
        <f t="shared" si="0"/>
        <v>2H-cipQ</v>
      </c>
      <c r="F41" t="s">
        <v>114</v>
      </c>
      <c r="G41" s="126" t="s">
        <v>157</v>
      </c>
      <c r="H41" s="126" t="s">
        <v>117</v>
      </c>
      <c r="I41" s="105" t="str">
        <f>IF(LEFT(H41,7)="LA CIPA","N073",INDEX(provinces!$A:$A,MATCH(LEFT(H41,LEN(H41)-2),provinces!$B:$B,0),0))</f>
        <v>N073</v>
      </c>
      <c r="J41" s="126" t="s">
        <v>158</v>
      </c>
      <c r="K41" s="105" t="str">
        <f>IF(LEFT(J41,7)="LA CIPA","N073",INDEX(provinces!A:A,MATCH(LEFT(J41,LEN(J41)-2),provinces!B:B,0),0))</f>
        <v>N023</v>
      </c>
      <c r="L41" s="126" t="s">
        <v>91</v>
      </c>
    </row>
    <row r="42" spans="1:12" x14ac:dyDescent="0.25">
      <c r="A42" s="132" t="str">
        <f>CONCATENATE("Journée ",B42)</f>
        <v>Journée 3</v>
      </c>
      <c r="B42" s="131">
        <f>B22+1</f>
        <v>3</v>
      </c>
      <c r="C42" s="123"/>
      <c r="D42" s="123"/>
      <c r="F42"/>
      <c r="G42" s="73"/>
      <c r="H42" s="102"/>
      <c r="J42" s="100" t="str">
        <f>CONCATENATE("Semaine du ",DAY(A45)-1," &amp; ",DAY(A47)," ",INDEX(M$3:M$14,MONTH(A47),0),YEAR(A47))</f>
        <v>Semaine du 2 &amp; 3 octobre2015</v>
      </c>
      <c r="L42" s="126"/>
    </row>
    <row r="43" spans="1:12" x14ac:dyDescent="0.25">
      <c r="A43" s="128" t="s">
        <v>159</v>
      </c>
      <c r="B43" s="2">
        <f>B23+1</f>
        <v>3</v>
      </c>
      <c r="C43" s="2" t="str">
        <f>C23</f>
        <v>D</v>
      </c>
      <c r="D43" s="2" t="str">
        <f>D23</f>
        <v>A</v>
      </c>
      <c r="E43" s="104" t="str">
        <f t="shared" si="0"/>
        <v>3D-cipA</v>
      </c>
      <c r="F43" t="s">
        <v>10</v>
      </c>
      <c r="G43" s="126" t="s">
        <v>160</v>
      </c>
      <c r="H43" s="126" t="s">
        <v>161</v>
      </c>
      <c r="I43" s="105" t="str">
        <f>IF(LEFT(H43,7)="LA CIPA","N073",INDEX(provinces!$A:$A,MATCH(LEFT(H43,LEN(H43)-2),provinces!$B:$B,0),0))</f>
        <v>N112</v>
      </c>
      <c r="J43" s="126" t="s">
        <v>13</v>
      </c>
      <c r="K43" s="105" t="str">
        <f>IF(LEFT(J43,7)="LA CIPA","N073",INDEX(provinces!A:A,MATCH(LEFT(J43,LEN(J43)-2),provinces!B:B,0),0))</f>
        <v>N073</v>
      </c>
      <c r="L43" s="126" t="s">
        <v>14</v>
      </c>
    </row>
    <row r="44" spans="1:12" x14ac:dyDescent="0.25">
      <c r="A44" s="128" t="s">
        <v>162</v>
      </c>
      <c r="B44" s="2">
        <f t="shared" ref="B44:B61" si="20">B24+1</f>
        <v>3</v>
      </c>
      <c r="C44" s="2" t="str">
        <f t="shared" ref="C44:D44" si="21">C24</f>
        <v>D</v>
      </c>
      <c r="D44" s="2" t="str">
        <f t="shared" si="21"/>
        <v>B</v>
      </c>
      <c r="E44" s="104" t="str">
        <f t="shared" si="0"/>
        <v>3D-cipB</v>
      </c>
      <c r="F44" t="s">
        <v>17</v>
      </c>
      <c r="G44" s="126" t="s">
        <v>163</v>
      </c>
      <c r="H44" s="126" t="s">
        <v>164</v>
      </c>
      <c r="I44" s="105" t="str">
        <f>IF(LEFT(H44,7)="LA CIPA","N073",INDEX(provinces!$A:$A,MATCH(LEFT(H44,LEN(H44)-2),provinces!$B:$B,0),0))</f>
        <v>N178</v>
      </c>
      <c r="J44" s="126" t="s">
        <v>20</v>
      </c>
      <c r="K44" s="105" t="str">
        <f>IF(LEFT(J44,7)="LA CIPA","N073",INDEX(provinces!A:A,MATCH(LEFT(J44,LEN(J44)-2),provinces!B:B,0),0))</f>
        <v>N073</v>
      </c>
      <c r="L44" s="126" t="s">
        <v>165</v>
      </c>
    </row>
    <row r="45" spans="1:12" x14ac:dyDescent="0.25">
      <c r="A45" s="128" t="s">
        <v>162</v>
      </c>
      <c r="B45" s="2">
        <f t="shared" si="20"/>
        <v>3</v>
      </c>
      <c r="C45" s="2" t="str">
        <f t="shared" ref="C45:D45" si="22">C25</f>
        <v>H</v>
      </c>
      <c r="D45" s="2" t="str">
        <f t="shared" si="22"/>
        <v>A</v>
      </c>
      <c r="E45" s="104" t="str">
        <f t="shared" si="0"/>
        <v>3H-cipA</v>
      </c>
      <c r="F45" t="s">
        <v>24</v>
      </c>
      <c r="G45" s="126" t="s">
        <v>166</v>
      </c>
      <c r="H45" s="126" t="s">
        <v>13</v>
      </c>
      <c r="I45" s="105" t="str">
        <f>IF(LEFT(H45,7)="LA CIPA","N073",INDEX(provinces!$A:$A,MATCH(LEFT(H45,LEN(H45)-2),provinces!$B:$B,0),0))</f>
        <v>N073</v>
      </c>
      <c r="J45" s="126" t="s">
        <v>167</v>
      </c>
      <c r="K45" s="105" t="str">
        <f>IF(LEFT(J45,7)="LA CIPA","N073",INDEX(provinces!A:A,MATCH(LEFT(J45,LEN(J45)-2),provinces!B:B,0),0))</f>
        <v>L264</v>
      </c>
      <c r="L45" s="126" t="s">
        <v>27</v>
      </c>
    </row>
    <row r="46" spans="1:12" x14ac:dyDescent="0.25">
      <c r="A46" s="128" t="s">
        <v>162</v>
      </c>
      <c r="B46" s="2">
        <f t="shared" si="20"/>
        <v>3</v>
      </c>
      <c r="C46" s="2" t="str">
        <f t="shared" ref="C46:D46" si="23">C26</f>
        <v>H</v>
      </c>
      <c r="D46" s="2" t="str">
        <f t="shared" si="23"/>
        <v>B</v>
      </c>
      <c r="E46" s="104" t="str">
        <f t="shared" si="0"/>
        <v>3H-cipB</v>
      </c>
      <c r="F46" t="s">
        <v>29</v>
      </c>
      <c r="G46" s="126" t="s">
        <v>168</v>
      </c>
      <c r="H46" s="126" t="s">
        <v>20</v>
      </c>
      <c r="I46" s="105" t="str">
        <f>IF(LEFT(H46,7)="LA CIPA","N073",INDEX(provinces!$A:$A,MATCH(LEFT(H46,LEN(H46)-2),provinces!$B:$B,0),0))</f>
        <v>N073</v>
      </c>
      <c r="J46" s="126" t="s">
        <v>169</v>
      </c>
      <c r="K46" s="105" t="str">
        <f>IF(LEFT(J46,7)="LA CIPA","N073",INDEX(provinces!A:A,MATCH(LEFT(J46,LEN(J46)-2),provinces!B:B,0),0))</f>
        <v>N092</v>
      </c>
      <c r="L46" s="126" t="s">
        <v>27</v>
      </c>
    </row>
    <row r="47" spans="1:12" x14ac:dyDescent="0.25">
      <c r="A47" s="128" t="s">
        <v>162</v>
      </c>
      <c r="B47" s="2">
        <f t="shared" si="20"/>
        <v>3</v>
      </c>
      <c r="C47" s="2" t="str">
        <f t="shared" ref="C47:D47" si="24">C27</f>
        <v>H</v>
      </c>
      <c r="D47" s="2" t="str">
        <f t="shared" si="24"/>
        <v>C</v>
      </c>
      <c r="E47" s="104" t="str">
        <f t="shared" si="0"/>
        <v>3H-cipC</v>
      </c>
      <c r="F47" t="s">
        <v>34</v>
      </c>
      <c r="G47" s="126" t="s">
        <v>170</v>
      </c>
      <c r="H47" s="126" t="s">
        <v>171</v>
      </c>
      <c r="I47" s="105" t="str">
        <f>IF(LEFT(H47,7)="LA CIPA","N073",INDEX(provinces!$A:$A,MATCH(LEFT(H47,LEN(H47)-2),provinces!$B:$B,0),0))</f>
        <v>N103</v>
      </c>
      <c r="J47" s="126" t="s">
        <v>37</v>
      </c>
      <c r="K47" s="105" t="str">
        <f>IF(LEFT(J47,7)="LA CIPA","N073",INDEX(provinces!A:A,MATCH(LEFT(J47,LEN(J47)-2),provinces!B:B,0),0))</f>
        <v>N073</v>
      </c>
      <c r="L47" s="126" t="s">
        <v>27</v>
      </c>
    </row>
    <row r="48" spans="1:12" x14ac:dyDescent="0.25">
      <c r="A48" s="128" t="s">
        <v>162</v>
      </c>
      <c r="B48" s="2">
        <f t="shared" si="20"/>
        <v>3</v>
      </c>
      <c r="C48" s="2" t="str">
        <f t="shared" ref="C48:D48" si="25">C28</f>
        <v>H</v>
      </c>
      <c r="D48" s="2" t="str">
        <f t="shared" si="25"/>
        <v>D</v>
      </c>
      <c r="E48" s="104" t="str">
        <f t="shared" si="0"/>
        <v>3H-cipD</v>
      </c>
      <c r="F48" t="s">
        <v>39</v>
      </c>
      <c r="G48" s="126" t="s">
        <v>172</v>
      </c>
      <c r="H48" s="126" t="s">
        <v>173</v>
      </c>
      <c r="I48" s="105" t="str">
        <f>IF(LEFT(H48,7)="LA CIPA","N073",INDEX(provinces!$A:$A,MATCH(LEFT(H48,LEN(H48)-2),provinces!$B:$B,0),0))</f>
        <v>N118</v>
      </c>
      <c r="J48" s="126" t="s">
        <v>42</v>
      </c>
      <c r="K48" s="105" t="str">
        <f>IF(LEFT(J48,7)="LA CIPA","N073",INDEX(provinces!A:A,MATCH(LEFT(J48,LEN(J48)-2),provinces!B:B,0),0))</f>
        <v>N073</v>
      </c>
      <c r="L48" s="126" t="s">
        <v>174</v>
      </c>
    </row>
    <row r="49" spans="1:12" x14ac:dyDescent="0.25">
      <c r="A49" s="128" t="s">
        <v>162</v>
      </c>
      <c r="B49" s="2">
        <f t="shared" si="20"/>
        <v>3</v>
      </c>
      <c r="C49" s="2" t="str">
        <f t="shared" ref="C49:D49" si="26">C29</f>
        <v>H</v>
      </c>
      <c r="D49" s="2" t="str">
        <f t="shared" si="26"/>
        <v>E</v>
      </c>
      <c r="E49" s="104" t="str">
        <f t="shared" si="0"/>
        <v>3H-cipE</v>
      </c>
      <c r="F49" t="s">
        <v>45</v>
      </c>
      <c r="G49" s="126" t="s">
        <v>175</v>
      </c>
      <c r="H49" s="126" t="s">
        <v>164</v>
      </c>
      <c r="I49" s="105" t="str">
        <f>IF(LEFT(H49,7)="LA CIPA","N073",INDEX(provinces!$A:$A,MATCH(LEFT(H49,LEN(H49)-2),provinces!$B:$B,0),0))</f>
        <v>N178</v>
      </c>
      <c r="J49" s="126" t="s">
        <v>48</v>
      </c>
      <c r="K49" s="105" t="str">
        <f>IF(LEFT(J49,7)="LA CIPA","N073",INDEX(provinces!A:A,MATCH(LEFT(J49,LEN(J49)-2),provinces!B:B,0),0))</f>
        <v>N073</v>
      </c>
      <c r="L49" s="126" t="s">
        <v>27</v>
      </c>
    </row>
    <row r="50" spans="1:12" x14ac:dyDescent="0.25">
      <c r="A50" s="128" t="s">
        <v>162</v>
      </c>
      <c r="B50" s="2">
        <f t="shared" si="20"/>
        <v>3</v>
      </c>
      <c r="C50" s="2" t="str">
        <f t="shared" ref="C50:D50" si="27">C30</f>
        <v>H</v>
      </c>
      <c r="D50" s="2" t="str">
        <f t="shared" si="27"/>
        <v>F</v>
      </c>
      <c r="E50" s="104" t="str">
        <f t="shared" si="0"/>
        <v>3H-cipF</v>
      </c>
      <c r="F50" t="s">
        <v>51</v>
      </c>
      <c r="G50" s="126" t="s">
        <v>176</v>
      </c>
      <c r="H50" s="126" t="s">
        <v>53</v>
      </c>
      <c r="I50" s="105" t="str">
        <f>IF(LEFT(H50,7)="LA CIPA","N073",INDEX(provinces!$A:$A,MATCH(LEFT(H50,LEN(H50)-2),provinces!$B:$B,0),0))</f>
        <v>N073</v>
      </c>
      <c r="J50" s="126" t="s">
        <v>177</v>
      </c>
      <c r="K50" s="105" t="str">
        <f>IF(LEFT(J50,7)="LA CIPA","N073",INDEX(provinces!A:A,MATCH(LEFT(J50,LEN(J50)-2),provinces!B:B,0),0))</f>
        <v>N182</v>
      </c>
      <c r="L50" s="126" t="s">
        <v>55</v>
      </c>
    </row>
    <row r="51" spans="1:12" x14ac:dyDescent="0.25">
      <c r="A51" s="128" t="s">
        <v>162</v>
      </c>
      <c r="B51" s="2">
        <f t="shared" si="20"/>
        <v>3</v>
      </c>
      <c r="C51" s="2" t="str">
        <f t="shared" ref="C51:D51" si="28">C31</f>
        <v>H</v>
      </c>
      <c r="D51" s="2" t="str">
        <f t="shared" si="28"/>
        <v>G</v>
      </c>
      <c r="E51" s="104" t="str">
        <f t="shared" si="0"/>
        <v>3H-cipG</v>
      </c>
      <c r="F51" t="s">
        <v>58</v>
      </c>
      <c r="G51" s="126" t="s">
        <v>178</v>
      </c>
      <c r="H51" s="126" t="s">
        <v>60</v>
      </c>
      <c r="I51" s="105" t="str">
        <f>IF(LEFT(H51,7)="LA CIPA","N073",INDEX(provinces!$A:$A,MATCH(LEFT(H51,LEN(H51)-2),provinces!$B:$B,0),0))</f>
        <v>N073</v>
      </c>
      <c r="J51" s="126" t="s">
        <v>179</v>
      </c>
      <c r="K51" s="105" t="str">
        <f>IF(LEFT(J51,7)="LA CIPA","N073",INDEX(provinces!A:A,MATCH(LEFT(J51,LEN(J51)-2),provinces!B:B,0),0))</f>
        <v>N100</v>
      </c>
      <c r="L51" s="126" t="s">
        <v>55</v>
      </c>
    </row>
    <row r="52" spans="1:12" x14ac:dyDescent="0.25">
      <c r="A52" s="128" t="s">
        <v>162</v>
      </c>
      <c r="B52" s="2">
        <f t="shared" si="20"/>
        <v>3</v>
      </c>
      <c r="C52" s="2" t="str">
        <f t="shared" ref="C52:D52" si="29">C32</f>
        <v>H</v>
      </c>
      <c r="D52" s="2" t="str">
        <f t="shared" si="29"/>
        <v>H</v>
      </c>
      <c r="E52" s="104" t="str">
        <f t="shared" si="0"/>
        <v>3H-cipH</v>
      </c>
      <c r="F52" t="s">
        <v>63</v>
      </c>
      <c r="G52" s="126" t="s">
        <v>180</v>
      </c>
      <c r="H52" s="126" t="s">
        <v>181</v>
      </c>
      <c r="I52" s="105" t="str">
        <f>IF(LEFT(H52,7)="LA CIPA","N073",INDEX(provinces!$A:$A,MATCH(LEFT(H52,LEN(H52)-2),provinces!$B:$B,0),0))</f>
        <v>N041</v>
      </c>
      <c r="J52" s="126" t="s">
        <v>65</v>
      </c>
      <c r="K52" s="105" t="str">
        <f>IF(LEFT(J52,7)="LA CIPA","N073",INDEX(provinces!A:A,MATCH(LEFT(J52,LEN(J52)-2),provinces!B:B,0),0))</f>
        <v>N073</v>
      </c>
      <c r="L52" s="126" t="s">
        <v>27</v>
      </c>
    </row>
    <row r="53" spans="1:12" x14ac:dyDescent="0.25">
      <c r="A53" s="128" t="s">
        <v>162</v>
      </c>
      <c r="B53" s="2">
        <f t="shared" si="20"/>
        <v>3</v>
      </c>
      <c r="C53" s="2" t="str">
        <f t="shared" ref="C53:D53" si="30">C33</f>
        <v>H</v>
      </c>
      <c r="D53" s="2" t="str">
        <f t="shared" si="30"/>
        <v>I</v>
      </c>
      <c r="E53" s="104" t="str">
        <f t="shared" si="0"/>
        <v>3H-cipI</v>
      </c>
      <c r="F53" t="s">
        <v>69</v>
      </c>
      <c r="G53" s="126" t="s">
        <v>182</v>
      </c>
      <c r="H53" s="126" t="s">
        <v>72</v>
      </c>
      <c r="I53" s="105" t="str">
        <f>IF(LEFT(H53,7)="LA CIPA","N073",INDEX(provinces!$A:$A,MATCH(LEFT(H53,LEN(H53)-2),provinces!$B:$B,0),0))</f>
        <v>N073</v>
      </c>
      <c r="J53" s="126" t="s">
        <v>183</v>
      </c>
      <c r="K53" s="105" t="str">
        <f>IF(LEFT(J53,7)="LA CIPA","N073",INDEX(provinces!A:A,MATCH(LEFT(J53,LEN(J53)-2),provinces!B:B,0),0))</f>
        <v>N051</v>
      </c>
      <c r="L53" s="126" t="s">
        <v>55</v>
      </c>
    </row>
    <row r="54" spans="1:12" x14ac:dyDescent="0.25">
      <c r="A54" s="128" t="s">
        <v>162</v>
      </c>
      <c r="B54" s="2">
        <f t="shared" si="20"/>
        <v>3</v>
      </c>
      <c r="C54" s="2" t="str">
        <f t="shared" ref="C54:D54" si="31">C34</f>
        <v>H</v>
      </c>
      <c r="D54" s="2" t="str">
        <f t="shared" si="31"/>
        <v>J</v>
      </c>
      <c r="E54" s="104" t="str">
        <f t="shared" si="0"/>
        <v>3H-cipJ</v>
      </c>
      <c r="F54" t="s">
        <v>76</v>
      </c>
      <c r="G54" s="126" t="s">
        <v>184</v>
      </c>
      <c r="H54" s="126" t="s">
        <v>185</v>
      </c>
      <c r="I54" s="105" t="str">
        <f>IF(LEFT(H54,7)="LA CIPA","N073",INDEX(provinces!$A:$A,MATCH(LEFT(H54,LEN(H54)-2),provinces!$B:$B,0),0))</f>
        <v>N130</v>
      </c>
      <c r="J54" s="126" t="s">
        <v>79</v>
      </c>
      <c r="K54" s="105" t="str">
        <f>IF(LEFT(J54,7)="LA CIPA","N073",INDEX(provinces!A:A,MATCH(LEFT(J54,LEN(J54)-2),provinces!B:B,0),0))</f>
        <v>N073</v>
      </c>
      <c r="L54" s="126" t="s">
        <v>136</v>
      </c>
    </row>
    <row r="55" spans="1:12" x14ac:dyDescent="0.25">
      <c r="A55" s="128" t="s">
        <v>162</v>
      </c>
      <c r="B55" s="2">
        <f t="shared" si="20"/>
        <v>3</v>
      </c>
      <c r="C55" s="2" t="str">
        <f t="shared" ref="C55:D55" si="32">C35</f>
        <v>H</v>
      </c>
      <c r="D55" s="2" t="str">
        <f t="shared" si="32"/>
        <v>K</v>
      </c>
      <c r="E55" s="104" t="str">
        <f t="shared" si="0"/>
        <v>3H-cipK</v>
      </c>
      <c r="F55" t="s">
        <v>82</v>
      </c>
      <c r="G55" s="126" t="s">
        <v>186</v>
      </c>
      <c r="H55" s="126" t="s">
        <v>187</v>
      </c>
      <c r="I55" s="105" t="str">
        <f>IF(LEFT(H55,7)="LA CIPA","N073",INDEX(provinces!$A:$A,MATCH(LEFT(H55,LEN(H55)-2),provinces!$B:$B,0),0))</f>
        <v>N100</v>
      </c>
      <c r="J55" s="126" t="s">
        <v>85</v>
      </c>
      <c r="K55" s="105" t="str">
        <f>IF(LEFT(J55,7)="LA CIPA","N073",INDEX(provinces!A:A,MATCH(LEFT(J55,LEN(J55)-2),provinces!B:B,0),0))</f>
        <v>N073</v>
      </c>
      <c r="L55" s="126" t="s">
        <v>136</v>
      </c>
    </row>
    <row r="56" spans="1:12" x14ac:dyDescent="0.25">
      <c r="A56" s="128" t="s">
        <v>162</v>
      </c>
      <c r="B56" s="2">
        <f t="shared" si="20"/>
        <v>3</v>
      </c>
      <c r="C56" s="2" t="str">
        <f t="shared" ref="C56:D56" si="33">C36</f>
        <v>H</v>
      </c>
      <c r="D56" s="2" t="str">
        <f t="shared" si="33"/>
        <v>L</v>
      </c>
      <c r="E56" s="104" t="str">
        <f t="shared" si="0"/>
        <v>3H-cipL</v>
      </c>
      <c r="F56" t="s">
        <v>87</v>
      </c>
      <c r="G56" s="126" t="s">
        <v>188</v>
      </c>
      <c r="H56" s="126" t="s">
        <v>89</v>
      </c>
      <c r="I56" s="105" t="str">
        <f>IF(LEFT(H56,7)="LA CIPA","N073",INDEX(provinces!$A:$A,MATCH(LEFT(H56,LEN(H56)-2),provinces!$B:$B,0),0))</f>
        <v>N073</v>
      </c>
      <c r="J56" s="126" t="s">
        <v>189</v>
      </c>
      <c r="K56" s="105" t="str">
        <f>IF(LEFT(J56,7)="LA CIPA","N073",INDEX(provinces!A:A,MATCH(LEFT(J56,LEN(J56)-2),provinces!B:B,0),0))</f>
        <v>N218</v>
      </c>
      <c r="L56" s="126" t="s">
        <v>91</v>
      </c>
    </row>
    <row r="57" spans="1:12" x14ac:dyDescent="0.25">
      <c r="A57" s="128" t="s">
        <v>162</v>
      </c>
      <c r="B57" s="2">
        <f t="shared" si="20"/>
        <v>3</v>
      </c>
      <c r="C57" s="2" t="str">
        <f t="shared" ref="C57:D57" si="34">C37</f>
        <v>H</v>
      </c>
      <c r="D57" s="2" t="str">
        <f t="shared" si="34"/>
        <v>M</v>
      </c>
      <c r="E57" s="104" t="str">
        <f t="shared" si="0"/>
        <v>3H-cipM</v>
      </c>
      <c r="F57" t="s">
        <v>93</v>
      </c>
      <c r="G57" s="126" t="s">
        <v>190</v>
      </c>
      <c r="H57" s="126" t="s">
        <v>95</v>
      </c>
      <c r="I57" s="105" t="str">
        <f>IF(LEFT(H57,7)="LA CIPA","N073",INDEX(provinces!$A:$A,MATCH(LEFT(H57,LEN(H57)-2),provinces!$B:$B,0),0))</f>
        <v>N073</v>
      </c>
      <c r="J57" s="126" t="s">
        <v>191</v>
      </c>
      <c r="K57" s="105" t="str">
        <f>IF(LEFT(J57,7)="LA CIPA","N073",INDEX(provinces!A:A,MATCH(LEFT(J57,LEN(J57)-2),provinces!B:B,0),0))</f>
        <v>N120</v>
      </c>
      <c r="L57" s="126" t="s">
        <v>91</v>
      </c>
    </row>
    <row r="58" spans="1:12" x14ac:dyDescent="0.25">
      <c r="A58" s="128" t="s">
        <v>162</v>
      </c>
      <c r="B58" s="2">
        <f t="shared" si="20"/>
        <v>3</v>
      </c>
      <c r="C58" s="2" t="str">
        <f t="shared" ref="C58:D58" si="35">C38</f>
        <v>H</v>
      </c>
      <c r="D58" s="2" t="str">
        <f t="shared" si="35"/>
        <v>N</v>
      </c>
      <c r="E58" s="104" t="str">
        <f t="shared" si="0"/>
        <v>3H-cipN</v>
      </c>
      <c r="F58" t="s">
        <v>98</v>
      </c>
      <c r="G58" s="126" t="s">
        <v>192</v>
      </c>
      <c r="H58" s="126" t="s">
        <v>100</v>
      </c>
      <c r="I58" s="105" t="str">
        <f>IF(LEFT(H58,7)="LA CIPA","N073",INDEX(provinces!$A:$A,MATCH(LEFT(H58,LEN(H58)-2),provinces!$B:$B,0),0))</f>
        <v>N073</v>
      </c>
      <c r="J58" s="126" t="s">
        <v>193</v>
      </c>
      <c r="K58" s="105" t="str">
        <f>IF(LEFT(J58,7)="LA CIPA","N073",INDEX(provinces!A:A,MATCH(LEFT(J58,LEN(J58)-2),provinces!B:B,0),0))</f>
        <v>N188</v>
      </c>
      <c r="L58" s="126" t="s">
        <v>91</v>
      </c>
    </row>
    <row r="59" spans="1:12" x14ac:dyDescent="0.25">
      <c r="A59" s="128" t="s">
        <v>162</v>
      </c>
      <c r="B59" s="2">
        <f t="shared" si="20"/>
        <v>3</v>
      </c>
      <c r="C59" s="2" t="str">
        <f t="shared" ref="C59:D59" si="36">C39</f>
        <v>H</v>
      </c>
      <c r="D59" s="2" t="str">
        <f t="shared" si="36"/>
        <v>O</v>
      </c>
      <c r="E59" s="104" t="str">
        <f t="shared" si="0"/>
        <v>3H-cipO</v>
      </c>
      <c r="F59" t="s">
        <v>103</v>
      </c>
      <c r="G59" s="126" t="s">
        <v>194</v>
      </c>
      <c r="H59" s="126" t="s">
        <v>195</v>
      </c>
      <c r="I59" s="105" t="str">
        <f>IF(LEFT(H59,7)="LA CIPA","N073",INDEX(provinces!$A:$A,MATCH(LEFT(H59,LEN(H59)-2),provinces!$B:$B,0),0))</f>
        <v>N051</v>
      </c>
      <c r="J59" s="126" t="s">
        <v>106</v>
      </c>
      <c r="K59" s="105" t="str">
        <f>IF(LEFT(J59,7)="LA CIPA","N073",INDEX(provinces!A:A,MATCH(LEFT(J59,LEN(J59)-2),provinces!B:B,0),0))</f>
        <v>N073</v>
      </c>
      <c r="L59" s="126" t="s">
        <v>55</v>
      </c>
    </row>
    <row r="60" spans="1:12" x14ac:dyDescent="0.25">
      <c r="A60" s="128" t="s">
        <v>162</v>
      </c>
      <c r="B60" s="2">
        <f t="shared" si="20"/>
        <v>3</v>
      </c>
      <c r="C60" s="2" t="str">
        <f t="shared" ref="C60:D60" si="37">C40</f>
        <v>H</v>
      </c>
      <c r="D60" s="2" t="str">
        <f t="shared" si="37"/>
        <v>P</v>
      </c>
      <c r="E60" s="104" t="str">
        <f t="shared" si="0"/>
        <v>3H-cipP</v>
      </c>
      <c r="F60" t="s">
        <v>108</v>
      </c>
      <c r="G60" s="126" t="s">
        <v>196</v>
      </c>
      <c r="H60" s="126" t="s">
        <v>197</v>
      </c>
      <c r="I60" s="105" t="str">
        <f>IF(LEFT(H60,7)="LA CIPA","N073",INDEX(provinces!$A:$A,MATCH(LEFT(H60,LEN(H60)-2),provinces!$B:$B,0),0))</f>
        <v>N094</v>
      </c>
      <c r="J60" s="126" t="s">
        <v>111</v>
      </c>
      <c r="K60" s="105" t="str">
        <f>IF(LEFT(J60,7)="LA CIPA","N073",INDEX(provinces!A:A,MATCH(LEFT(J60,LEN(J60)-2),provinces!B:B,0),0))</f>
        <v>N073</v>
      </c>
      <c r="L60" s="126" t="s">
        <v>136</v>
      </c>
    </row>
    <row r="61" spans="1:12" x14ac:dyDescent="0.25">
      <c r="A61" s="128" t="s">
        <v>162</v>
      </c>
      <c r="B61" s="2">
        <f t="shared" si="20"/>
        <v>3</v>
      </c>
      <c r="C61" s="2" t="str">
        <f t="shared" ref="C61:D61" si="38">C41</f>
        <v>H</v>
      </c>
      <c r="D61" s="2" t="str">
        <f t="shared" si="38"/>
        <v>Q</v>
      </c>
      <c r="E61" s="104" t="str">
        <f t="shared" si="0"/>
        <v>3H-cipQ</v>
      </c>
      <c r="F61" t="s">
        <v>114</v>
      </c>
      <c r="G61" s="126" t="s">
        <v>198</v>
      </c>
      <c r="H61" s="126" t="s">
        <v>199</v>
      </c>
      <c r="I61" s="105" t="e">
        <f>IF(LEFT(H61,7)="LA CIPA","N073",INDEX(provinces!$A:$A,MATCH(LEFT(H61,LEN(H61)-2),provinces!$B:$B,0),0))</f>
        <v>#N/A</v>
      </c>
      <c r="J61" s="126" t="s">
        <v>117</v>
      </c>
      <c r="K61" s="105" t="str">
        <f>IF(LEFT(J61,7)="LA CIPA","N073",INDEX(provinces!A:A,MATCH(LEFT(J61,LEN(J61)-2),provinces!B:B,0),0))</f>
        <v>N073</v>
      </c>
      <c r="L61" s="126"/>
    </row>
    <row r="62" spans="1:12" ht="15.75" x14ac:dyDescent="0.25">
      <c r="A62" s="132" t="str">
        <f>CONCATENATE("Journée ",B62)</f>
        <v>Journée 4</v>
      </c>
      <c r="B62" s="131">
        <f>B42+1</f>
        <v>4</v>
      </c>
      <c r="C62" s="123"/>
      <c r="D62" s="123"/>
      <c r="F62"/>
      <c r="G62" s="73"/>
      <c r="H62" s="102"/>
      <c r="J62" s="100" t="str">
        <f>CONCATENATE("Semaine du ",DAY(A65)-1," &amp; ",DAY(A67)," ",INDEX(M$3:M$14,MONTH(A67),0),YEAR(A67))</f>
        <v>Semaine du 9 &amp; 10 octobre2015</v>
      </c>
      <c r="L62" s="103"/>
    </row>
    <row r="63" spans="1:12" x14ac:dyDescent="0.25">
      <c r="A63" s="125" t="s">
        <v>200</v>
      </c>
      <c r="B63" s="2">
        <f>B43+1</f>
        <v>4</v>
      </c>
      <c r="C63" s="2" t="str">
        <f>C43</f>
        <v>D</v>
      </c>
      <c r="D63" s="2" t="str">
        <f>D43</f>
        <v>A</v>
      </c>
      <c r="E63" s="104" t="str">
        <f t="shared" si="0"/>
        <v>4D-cipA</v>
      </c>
      <c r="F63" t="s">
        <v>10</v>
      </c>
      <c r="G63" s="126" t="s">
        <v>201</v>
      </c>
      <c r="H63" s="127" t="s">
        <v>202</v>
      </c>
      <c r="I63" s="105" t="str">
        <f>IF(LEFT(H63,7)="LA CIPA","N073",INDEX(provinces!$A:$A,MATCH(LEFT(H63,LEN(H63)-2),provinces!$B:$B,0),0))</f>
        <v>N068</v>
      </c>
      <c r="J63" s="127" t="s">
        <v>13</v>
      </c>
      <c r="K63" s="105" t="str">
        <f>IF(LEFT(J63,7)="LA CIPA","N073",INDEX(provinces!A:A,MATCH(LEFT(J63,LEN(J63)-2),provinces!B:B,0),0))</f>
        <v>N073</v>
      </c>
      <c r="L63" s="127" t="s">
        <v>112</v>
      </c>
    </row>
    <row r="64" spans="1:12" x14ac:dyDescent="0.25">
      <c r="A64" s="128" t="s">
        <v>203</v>
      </c>
      <c r="B64" s="2">
        <f t="shared" ref="B64:B81" si="39">B44+1</f>
        <v>4</v>
      </c>
      <c r="C64" s="2" t="str">
        <f t="shared" ref="C64:D64" si="40">C44</f>
        <v>D</v>
      </c>
      <c r="D64" s="2" t="str">
        <f t="shared" si="40"/>
        <v>B</v>
      </c>
      <c r="E64" s="104" t="str">
        <f t="shared" si="0"/>
        <v>4D-cipB</v>
      </c>
      <c r="F64" t="s">
        <v>17</v>
      </c>
      <c r="G64" s="126" t="s">
        <v>204</v>
      </c>
      <c r="H64" s="126" t="s">
        <v>205</v>
      </c>
      <c r="I64" s="105" t="str">
        <f>IF(LEFT(H64,7)="LA CIPA","N073",INDEX(provinces!$A:$A,MATCH(LEFT(H64,LEN(H64)-2),provinces!$B:$B,0),0))</f>
        <v>N112</v>
      </c>
      <c r="J64" s="126" t="s">
        <v>20</v>
      </c>
      <c r="K64" s="105" t="str">
        <f>IF(LEFT(J64,7)="LA CIPA","N073",INDEX(provinces!A:A,MATCH(LEFT(J64,LEN(J64)-2),provinces!B:B,0),0))</f>
        <v>N073</v>
      </c>
      <c r="L64" s="126" t="s">
        <v>14</v>
      </c>
    </row>
    <row r="65" spans="1:12" x14ac:dyDescent="0.25">
      <c r="A65" s="128" t="s">
        <v>200</v>
      </c>
      <c r="B65" s="2">
        <f t="shared" si="39"/>
        <v>4</v>
      </c>
      <c r="C65" s="2" t="str">
        <f t="shared" ref="C65:D65" si="41">C45</f>
        <v>H</v>
      </c>
      <c r="D65" s="2" t="str">
        <f t="shared" si="41"/>
        <v>A</v>
      </c>
      <c r="E65" s="104" t="str">
        <f t="shared" si="0"/>
        <v>4H-cipA</v>
      </c>
      <c r="F65" t="s">
        <v>24</v>
      </c>
      <c r="G65" s="126" t="s">
        <v>206</v>
      </c>
      <c r="H65" s="126" t="s">
        <v>13</v>
      </c>
      <c r="I65" s="105" t="str">
        <f>IF(LEFT(H65,7)="LA CIPA","N073",INDEX(provinces!$A:$A,MATCH(LEFT(H65,LEN(H65)-2),provinces!$B:$B,0),0))</f>
        <v>N073</v>
      </c>
      <c r="J65" s="126" t="s">
        <v>207</v>
      </c>
      <c r="K65" s="105" t="str">
        <f>IF(LEFT(J65,7)="LA CIPA","N073",INDEX(provinces!A:A,MATCH(LEFT(J65,LEN(J65)-2),provinces!B:B,0),0))</f>
        <v>WVL109</v>
      </c>
      <c r="L65" s="126" t="s">
        <v>27</v>
      </c>
    </row>
    <row r="66" spans="1:12" x14ac:dyDescent="0.25">
      <c r="A66" s="128" t="s">
        <v>200</v>
      </c>
      <c r="B66" s="2">
        <f t="shared" si="39"/>
        <v>4</v>
      </c>
      <c r="C66" s="2" t="str">
        <f t="shared" ref="C66:D66" si="42">C46</f>
        <v>H</v>
      </c>
      <c r="D66" s="2" t="str">
        <f t="shared" si="42"/>
        <v>B</v>
      </c>
      <c r="E66" s="104" t="str">
        <f t="shared" si="0"/>
        <v>4H-cipB</v>
      </c>
      <c r="F66" t="s">
        <v>29</v>
      </c>
      <c r="G66" s="126" t="s">
        <v>208</v>
      </c>
      <c r="H66" s="126" t="s">
        <v>20</v>
      </c>
      <c r="I66" s="105" t="str">
        <f>IF(LEFT(H66,7)="LA CIPA","N073",INDEX(provinces!$A:$A,MATCH(LEFT(H66,LEN(H66)-2),provinces!$B:$B,0),0))</f>
        <v>N073</v>
      </c>
      <c r="J66" s="126" t="s">
        <v>209</v>
      </c>
      <c r="K66" s="105" t="str">
        <f>IF(LEFT(J66,7)="LA CIPA","N073",INDEX(provinces!A:A,MATCH(LEFT(J66,LEN(J66)-2),provinces!B:B,0),0))</f>
        <v>H200</v>
      </c>
      <c r="L66" s="126" t="s">
        <v>27</v>
      </c>
    </row>
    <row r="67" spans="1:12" x14ac:dyDescent="0.25">
      <c r="A67" s="128" t="s">
        <v>200</v>
      </c>
      <c r="B67" s="2">
        <f t="shared" si="39"/>
        <v>4</v>
      </c>
      <c r="C67" s="2" t="str">
        <f t="shared" ref="C67:D67" si="43">C47</f>
        <v>H</v>
      </c>
      <c r="D67" s="2" t="str">
        <f t="shared" si="43"/>
        <v>C</v>
      </c>
      <c r="E67" s="104" t="str">
        <f t="shared" si="0"/>
        <v>4H-cipC</v>
      </c>
      <c r="F67" t="s">
        <v>34</v>
      </c>
      <c r="G67" s="126" t="s">
        <v>210</v>
      </c>
      <c r="H67" s="126" t="s">
        <v>211</v>
      </c>
      <c r="I67" s="105" t="str">
        <f>IF(LEFT(H67,7)="LA CIPA","N073",INDEX(provinces!$A:$A,MATCH(LEFT(H67,LEN(H67)-2),provinces!$B:$B,0),0))</f>
        <v>N025</v>
      </c>
      <c r="J67" s="126" t="s">
        <v>37</v>
      </c>
      <c r="K67" s="105" t="str">
        <f>IF(LEFT(J67,7)="LA CIPA","N073",INDEX(provinces!A:A,MATCH(LEFT(J67,LEN(J67)-2),provinces!B:B,0),0))</f>
        <v>N073</v>
      </c>
      <c r="L67" s="126" t="s">
        <v>174</v>
      </c>
    </row>
    <row r="68" spans="1:12" x14ac:dyDescent="0.25">
      <c r="A68" s="128" t="s">
        <v>200</v>
      </c>
      <c r="B68" s="2">
        <f t="shared" si="39"/>
        <v>4</v>
      </c>
      <c r="C68" s="2" t="str">
        <f t="shared" ref="C68:D68" si="44">C48</f>
        <v>H</v>
      </c>
      <c r="D68" s="2" t="str">
        <f t="shared" si="44"/>
        <v>D</v>
      </c>
      <c r="E68" s="104" t="str">
        <f t="shared" ref="E68:E131" si="45">CONCATENATE(B68,C68,"-cip",D68)</f>
        <v>4H-cipD</v>
      </c>
      <c r="F68" t="s">
        <v>39</v>
      </c>
      <c r="G68" s="126" t="s">
        <v>212</v>
      </c>
      <c r="H68" s="126" t="s">
        <v>213</v>
      </c>
      <c r="I68" s="105" t="str">
        <f>IF(LEFT(H68,7)="LA CIPA","N073",INDEX(provinces!$A:$A,MATCH(LEFT(H68,LEN(H68)-2),provinces!$B:$B,0),0))</f>
        <v>N103</v>
      </c>
      <c r="J68" s="126" t="s">
        <v>42</v>
      </c>
      <c r="K68" s="105" t="str">
        <f>IF(LEFT(J68,7)="LA CIPA","N073",INDEX(provinces!A:A,MATCH(LEFT(J68,LEN(J68)-2),provinces!B:B,0),0))</f>
        <v>N073</v>
      </c>
      <c r="L68" s="126" t="s">
        <v>27</v>
      </c>
    </row>
    <row r="69" spans="1:12" x14ac:dyDescent="0.25">
      <c r="A69" s="128" t="s">
        <v>200</v>
      </c>
      <c r="B69" s="2">
        <f t="shared" si="39"/>
        <v>4</v>
      </c>
      <c r="C69" s="2" t="str">
        <f t="shared" ref="C69:D69" si="46">C49</f>
        <v>H</v>
      </c>
      <c r="D69" s="2" t="str">
        <f t="shared" si="46"/>
        <v>E</v>
      </c>
      <c r="E69" s="104" t="str">
        <f t="shared" si="45"/>
        <v>4H-cipE</v>
      </c>
      <c r="F69" t="s">
        <v>45</v>
      </c>
      <c r="G69" s="126" t="s">
        <v>214</v>
      </c>
      <c r="H69" s="126" t="s">
        <v>215</v>
      </c>
      <c r="I69" s="105" t="str">
        <f>IF(LEFT(H69,7)="LA CIPA","N073",INDEX(provinces!$A:$A,MATCH(LEFT(H69,LEN(H69)-2),provinces!$B:$B,0),0))</f>
        <v>N076</v>
      </c>
      <c r="J69" s="126" t="s">
        <v>48</v>
      </c>
      <c r="K69" s="105" t="str">
        <f>IF(LEFT(J69,7)="LA CIPA","N073",INDEX(provinces!A:A,MATCH(LEFT(J69,LEN(J69)-2),provinces!B:B,0),0))</f>
        <v>N073</v>
      </c>
      <c r="L69" s="126" t="s">
        <v>27</v>
      </c>
    </row>
    <row r="70" spans="1:12" x14ac:dyDescent="0.25">
      <c r="A70" s="128" t="s">
        <v>200</v>
      </c>
      <c r="B70" s="2">
        <f t="shared" si="39"/>
        <v>4</v>
      </c>
      <c r="C70" s="2" t="str">
        <f t="shared" ref="C70:D70" si="47">C50</f>
        <v>H</v>
      </c>
      <c r="D70" s="2" t="str">
        <f t="shared" si="47"/>
        <v>F</v>
      </c>
      <c r="E70" s="104" t="str">
        <f t="shared" si="45"/>
        <v>4H-cipF</v>
      </c>
      <c r="F70" t="s">
        <v>51</v>
      </c>
      <c r="G70" s="126" t="s">
        <v>216</v>
      </c>
      <c r="H70" s="126" t="s">
        <v>53</v>
      </c>
      <c r="I70" s="105" t="str">
        <f>IF(LEFT(H70,7)="LA CIPA","N073",INDEX(provinces!$A:$A,MATCH(LEFT(H70,LEN(H70)-2),provinces!$B:$B,0),0))</f>
        <v>N073</v>
      </c>
      <c r="J70" s="126" t="s">
        <v>217</v>
      </c>
      <c r="K70" s="105" t="str">
        <f>IF(LEFT(J70,7)="LA CIPA","N073",INDEX(provinces!A:A,MATCH(LEFT(J70,LEN(J70)-2),provinces!B:B,0),0))</f>
        <v>N207</v>
      </c>
      <c r="L70" s="126" t="s">
        <v>55</v>
      </c>
    </row>
    <row r="71" spans="1:12" x14ac:dyDescent="0.25">
      <c r="A71" s="128" t="s">
        <v>200</v>
      </c>
      <c r="B71" s="2">
        <f t="shared" si="39"/>
        <v>4</v>
      </c>
      <c r="C71" s="2" t="str">
        <f t="shared" ref="C71:D71" si="48">C51</f>
        <v>H</v>
      </c>
      <c r="D71" s="2" t="str">
        <f t="shared" si="48"/>
        <v>G</v>
      </c>
      <c r="E71" s="104" t="str">
        <f t="shared" si="45"/>
        <v>4H-cipG</v>
      </c>
      <c r="F71" t="s">
        <v>58</v>
      </c>
      <c r="G71" s="126" t="s">
        <v>218</v>
      </c>
      <c r="H71" s="126" t="s">
        <v>60</v>
      </c>
      <c r="I71" s="105" t="str">
        <f>IF(LEFT(H71,7)="LA CIPA","N073",INDEX(provinces!$A:$A,MATCH(LEFT(H71,LEN(H71)-2),provinces!$B:$B,0),0))</f>
        <v>N073</v>
      </c>
      <c r="J71" s="126" t="s">
        <v>219</v>
      </c>
      <c r="K71" s="105" t="str">
        <f>IF(LEFT(J71,7)="LA CIPA","N073",INDEX(provinces!A:A,MATCH(LEFT(J71,LEN(J71)-2),provinces!B:B,0),0))</f>
        <v>N207</v>
      </c>
      <c r="L71" s="126" t="s">
        <v>55</v>
      </c>
    </row>
    <row r="72" spans="1:12" x14ac:dyDescent="0.25">
      <c r="A72" s="128" t="s">
        <v>200</v>
      </c>
      <c r="B72" s="2">
        <f t="shared" si="39"/>
        <v>4</v>
      </c>
      <c r="C72" s="2" t="str">
        <f t="shared" ref="C72:D72" si="49">C52</f>
        <v>H</v>
      </c>
      <c r="D72" s="2" t="str">
        <f t="shared" si="49"/>
        <v>H</v>
      </c>
      <c r="E72" s="104" t="str">
        <f t="shared" si="45"/>
        <v>4H-cipH</v>
      </c>
      <c r="F72" t="s">
        <v>63</v>
      </c>
      <c r="G72" s="126" t="s">
        <v>220</v>
      </c>
      <c r="H72" s="126" t="s">
        <v>65</v>
      </c>
      <c r="I72" s="105" t="str">
        <f>IF(LEFT(H72,7)="LA CIPA","N073",INDEX(provinces!$A:$A,MATCH(LEFT(H72,LEN(H72)-2),provinces!$B:$B,0),0))</f>
        <v>N073</v>
      </c>
      <c r="J72" s="126" t="s">
        <v>221</v>
      </c>
      <c r="K72" s="105" t="str">
        <f>IF(LEFT(J72,7)="LA CIPA","N073",INDEX(provinces!A:A,MATCH(LEFT(J72,LEN(J72)-2),provinces!B:B,0),0))</f>
        <v>N037</v>
      </c>
      <c r="L72" s="126" t="s">
        <v>55</v>
      </c>
    </row>
    <row r="73" spans="1:12" x14ac:dyDescent="0.25">
      <c r="A73" s="128" t="s">
        <v>200</v>
      </c>
      <c r="B73" s="2">
        <f t="shared" si="39"/>
        <v>4</v>
      </c>
      <c r="C73" s="2" t="str">
        <f t="shared" ref="C73:D73" si="50">C53</f>
        <v>H</v>
      </c>
      <c r="D73" s="2" t="str">
        <f t="shared" si="50"/>
        <v>I</v>
      </c>
      <c r="E73" s="104" t="str">
        <f t="shared" si="45"/>
        <v>4H-cipI</v>
      </c>
      <c r="F73" t="s">
        <v>69</v>
      </c>
      <c r="G73" s="126" t="s">
        <v>222</v>
      </c>
      <c r="H73" s="126" t="s">
        <v>223</v>
      </c>
      <c r="I73" s="105" t="str">
        <f>IF(LEFT(H73,7)="LA CIPA","N073",INDEX(provinces!$A:$A,MATCH(LEFT(H73,LEN(H73)-2),provinces!$B:$B,0),0))</f>
        <v>N156</v>
      </c>
      <c r="J73" s="126" t="s">
        <v>72</v>
      </c>
      <c r="K73" s="105" t="str">
        <f>IF(LEFT(J73,7)="LA CIPA","N073",INDEX(provinces!A:A,MATCH(LEFT(J73,LEN(J73)-2),provinces!B:B,0),0))</f>
        <v>N073</v>
      </c>
      <c r="L73" s="126" t="s">
        <v>55</v>
      </c>
    </row>
    <row r="74" spans="1:12" x14ac:dyDescent="0.25">
      <c r="A74" s="128" t="s">
        <v>200</v>
      </c>
      <c r="B74" s="2">
        <f t="shared" si="39"/>
        <v>4</v>
      </c>
      <c r="C74" s="2" t="str">
        <f t="shared" ref="C74:D74" si="51">C54</f>
        <v>H</v>
      </c>
      <c r="D74" s="2" t="str">
        <f t="shared" si="51"/>
        <v>J</v>
      </c>
      <c r="E74" s="104" t="str">
        <f t="shared" si="45"/>
        <v>4H-cipJ</v>
      </c>
      <c r="F74" t="s">
        <v>76</v>
      </c>
      <c r="G74" s="126" t="s">
        <v>224</v>
      </c>
      <c r="H74" s="126" t="s">
        <v>225</v>
      </c>
      <c r="I74" s="105" t="str">
        <f>IF(LEFT(H74,7)="LA CIPA","N073",INDEX(provinces!$A:$A,MATCH(LEFT(H74,LEN(H74)-2),provinces!$B:$B,0),0))</f>
        <v>N176</v>
      </c>
      <c r="J74" s="126" t="s">
        <v>79</v>
      </c>
      <c r="K74" s="105" t="str">
        <f>IF(LEFT(J74,7)="LA CIPA","N073",INDEX(provinces!A:A,MATCH(LEFT(J74,LEN(J74)-2),provinces!B:B,0),0))</f>
        <v>N073</v>
      </c>
      <c r="L74" s="126" t="s">
        <v>55</v>
      </c>
    </row>
    <row r="75" spans="1:12" x14ac:dyDescent="0.25">
      <c r="A75" s="128" t="s">
        <v>200</v>
      </c>
      <c r="B75" s="2">
        <f t="shared" si="39"/>
        <v>4</v>
      </c>
      <c r="C75" s="2" t="str">
        <f t="shared" ref="C75:D75" si="52">C55</f>
        <v>H</v>
      </c>
      <c r="D75" s="2" t="str">
        <f t="shared" si="52"/>
        <v>K</v>
      </c>
      <c r="E75" s="104" t="str">
        <f t="shared" si="45"/>
        <v>4H-cipK</v>
      </c>
      <c r="F75" t="s">
        <v>82</v>
      </c>
      <c r="G75" s="126" t="s">
        <v>226</v>
      </c>
      <c r="H75" s="126" t="s">
        <v>227</v>
      </c>
      <c r="I75" s="105" t="str">
        <f>IF(LEFT(H75,7)="LA CIPA","N073",INDEX(provinces!$A:$A,MATCH(LEFT(H75,LEN(H75)-2),provinces!$B:$B,0),0))</f>
        <v>N176</v>
      </c>
      <c r="J75" s="126" t="s">
        <v>85</v>
      </c>
      <c r="K75" s="105" t="str">
        <f>IF(LEFT(J75,7)="LA CIPA","N073",INDEX(provinces!A:A,MATCH(LEFT(J75,LEN(J75)-2),provinces!B:B,0),0))</f>
        <v>N073</v>
      </c>
      <c r="L75" s="126" t="s">
        <v>112</v>
      </c>
    </row>
    <row r="76" spans="1:12" x14ac:dyDescent="0.25">
      <c r="A76" s="128" t="s">
        <v>200</v>
      </c>
      <c r="B76" s="2">
        <f t="shared" si="39"/>
        <v>4</v>
      </c>
      <c r="C76" s="2" t="str">
        <f t="shared" ref="C76:D76" si="53">C56</f>
        <v>H</v>
      </c>
      <c r="D76" s="2" t="str">
        <f t="shared" si="53"/>
        <v>L</v>
      </c>
      <c r="E76" s="104" t="str">
        <f t="shared" si="45"/>
        <v>4H-cipL</v>
      </c>
      <c r="F76" t="s">
        <v>87</v>
      </c>
      <c r="G76" s="126" t="s">
        <v>228</v>
      </c>
      <c r="H76" s="126" t="s">
        <v>229</v>
      </c>
      <c r="I76" s="105" t="str">
        <f>IF(LEFT(H76,7)="LA CIPA","N073",INDEX(provinces!$A:$A,MATCH(LEFT(H76,LEN(H76)-2),provinces!$B:$B,0),0))</f>
        <v>N118</v>
      </c>
      <c r="J76" s="126" t="s">
        <v>89</v>
      </c>
      <c r="K76" s="105" t="str">
        <f>IF(LEFT(J76,7)="LA CIPA","N073",INDEX(provinces!A:A,MATCH(LEFT(J76,LEN(J76)-2),provinces!B:B,0),0))</f>
        <v>N073</v>
      </c>
      <c r="L76" s="126" t="s">
        <v>230</v>
      </c>
    </row>
    <row r="77" spans="1:12" x14ac:dyDescent="0.25">
      <c r="A77" s="128" t="s">
        <v>200</v>
      </c>
      <c r="B77" s="2">
        <f t="shared" si="39"/>
        <v>4</v>
      </c>
      <c r="C77" s="2" t="str">
        <f t="shared" ref="C77:D77" si="54">C57</f>
        <v>H</v>
      </c>
      <c r="D77" s="2" t="str">
        <f t="shared" si="54"/>
        <v>M</v>
      </c>
      <c r="E77" s="104" t="str">
        <f t="shared" si="45"/>
        <v>4H-cipM</v>
      </c>
      <c r="F77" t="s">
        <v>93</v>
      </c>
      <c r="G77" s="126" t="s">
        <v>231</v>
      </c>
      <c r="H77" s="126" t="s">
        <v>232</v>
      </c>
      <c r="I77" s="105" t="str">
        <f>IF(LEFT(H77,7)="LA CIPA","N073",INDEX(provinces!$A:$A,MATCH(LEFT(H77,LEN(H77)-2),provinces!$B:$B,0),0))</f>
        <v>N041</v>
      </c>
      <c r="J77" s="126" t="s">
        <v>95</v>
      </c>
      <c r="K77" s="105" t="str">
        <f>IF(LEFT(J77,7)="LA CIPA","N073",INDEX(provinces!A:A,MATCH(LEFT(J77,LEN(J77)-2),provinces!B:B,0),0))</f>
        <v>N073</v>
      </c>
      <c r="L77" s="126" t="s">
        <v>27</v>
      </c>
    </row>
    <row r="78" spans="1:12" x14ac:dyDescent="0.25">
      <c r="A78" s="128" t="s">
        <v>200</v>
      </c>
      <c r="B78" s="2">
        <f t="shared" si="39"/>
        <v>4</v>
      </c>
      <c r="C78" s="2" t="str">
        <f t="shared" ref="C78:D78" si="55">C58</f>
        <v>H</v>
      </c>
      <c r="D78" s="2" t="str">
        <f t="shared" si="55"/>
        <v>N</v>
      </c>
      <c r="E78" s="104" t="str">
        <f t="shared" si="45"/>
        <v>4H-cipN</v>
      </c>
      <c r="F78" t="s">
        <v>98</v>
      </c>
      <c r="G78" s="126" t="s">
        <v>233</v>
      </c>
      <c r="H78" s="126" t="s">
        <v>234</v>
      </c>
      <c r="I78" s="105" t="str">
        <f>IF(LEFT(H78,7)="LA CIPA","N073",INDEX(provinces!$A:$A,MATCH(LEFT(H78,LEN(H78)-2),provinces!$B:$B,0),0))</f>
        <v>N102</v>
      </c>
      <c r="J78" s="126" t="s">
        <v>100</v>
      </c>
      <c r="K78" s="105" t="str">
        <f>IF(LEFT(J78,7)="LA CIPA","N073",INDEX(provinces!A:A,MATCH(LEFT(J78,LEN(J78)-2),provinces!B:B,0),0))</f>
        <v>N073</v>
      </c>
      <c r="L78" s="126" t="s">
        <v>136</v>
      </c>
    </row>
    <row r="79" spans="1:12" x14ac:dyDescent="0.25">
      <c r="A79" s="128" t="s">
        <v>200</v>
      </c>
      <c r="B79" s="2">
        <f t="shared" si="39"/>
        <v>4</v>
      </c>
      <c r="C79" s="2" t="str">
        <f t="shared" ref="C79:D79" si="56">C59</f>
        <v>H</v>
      </c>
      <c r="D79" s="2" t="str">
        <f t="shared" si="56"/>
        <v>O</v>
      </c>
      <c r="E79" s="104" t="str">
        <f t="shared" si="45"/>
        <v>4H-cipO</v>
      </c>
      <c r="F79" t="s">
        <v>103</v>
      </c>
      <c r="G79" s="126" t="s">
        <v>235</v>
      </c>
      <c r="H79" s="126" t="s">
        <v>106</v>
      </c>
      <c r="I79" s="105" t="str">
        <f>IF(LEFT(H79,7)="LA CIPA","N073",INDEX(provinces!$A:$A,MATCH(LEFT(H79,LEN(H79)-2),provinces!$B:$B,0),0))</f>
        <v>N073</v>
      </c>
      <c r="J79" s="126" t="s">
        <v>236</v>
      </c>
      <c r="K79" s="105" t="str">
        <f>IF(LEFT(J79,7)="LA CIPA","N073",INDEX(provinces!A:A,MATCH(LEFT(J79,LEN(J79)-2),provinces!B:B,0),0))</f>
        <v>N160</v>
      </c>
      <c r="L79" s="126" t="s">
        <v>91</v>
      </c>
    </row>
    <row r="80" spans="1:12" x14ac:dyDescent="0.25">
      <c r="A80" s="128" t="s">
        <v>200</v>
      </c>
      <c r="B80" s="2">
        <f t="shared" si="39"/>
        <v>4</v>
      </c>
      <c r="C80" s="2" t="str">
        <f t="shared" ref="C80:D80" si="57">C60</f>
        <v>H</v>
      </c>
      <c r="D80" s="2" t="str">
        <f t="shared" si="57"/>
        <v>P</v>
      </c>
      <c r="E80" s="104" t="str">
        <f t="shared" si="45"/>
        <v>4H-cipP</v>
      </c>
      <c r="F80" t="s">
        <v>108</v>
      </c>
      <c r="G80" s="126" t="s">
        <v>237</v>
      </c>
      <c r="H80" s="126" t="s">
        <v>111</v>
      </c>
      <c r="I80" s="105" t="str">
        <f>IF(LEFT(H80,7)="LA CIPA","N073",INDEX(provinces!$A:$A,MATCH(LEFT(H80,LEN(H80)-2),provinces!$B:$B,0),0))</f>
        <v>N073</v>
      </c>
      <c r="J80" s="126" t="s">
        <v>238</v>
      </c>
      <c r="K80" s="105" t="str">
        <f>IF(LEFT(J80,7)="LA CIPA","N073",INDEX(provinces!A:A,MATCH(LEFT(J80,LEN(J80)-2),provinces!B:B,0),0))</f>
        <v>N100</v>
      </c>
      <c r="L80" s="126" t="s">
        <v>91</v>
      </c>
    </row>
    <row r="81" spans="1:12" x14ac:dyDescent="0.25">
      <c r="A81" s="128" t="s">
        <v>200</v>
      </c>
      <c r="B81" s="2">
        <f t="shared" si="39"/>
        <v>4</v>
      </c>
      <c r="C81" s="2" t="str">
        <f t="shared" ref="C81:D81" si="58">C61</f>
        <v>H</v>
      </c>
      <c r="D81" s="2" t="str">
        <f t="shared" si="58"/>
        <v>Q</v>
      </c>
      <c r="E81" s="104" t="str">
        <f t="shared" si="45"/>
        <v>4H-cipQ</v>
      </c>
      <c r="F81" t="s">
        <v>114</v>
      </c>
      <c r="G81" s="126" t="s">
        <v>239</v>
      </c>
      <c r="H81" s="126" t="s">
        <v>117</v>
      </c>
      <c r="I81" s="105" t="str">
        <f>IF(LEFT(H81,7)="LA CIPA","N073",INDEX(provinces!$A:$A,MATCH(LEFT(H81,LEN(H81)-2),provinces!$B:$B,0),0))</f>
        <v>N073</v>
      </c>
      <c r="J81" s="126" t="s">
        <v>240</v>
      </c>
      <c r="K81" s="105" t="str">
        <f>IF(LEFT(J81,7)="LA CIPA","N073",INDEX(provinces!A:A,MATCH(LEFT(J81,LEN(J81)-2),provinces!B:B,0),0))</f>
        <v>N074</v>
      </c>
      <c r="L81" s="126" t="s">
        <v>91</v>
      </c>
    </row>
    <row r="82" spans="1:12" x14ac:dyDescent="0.25">
      <c r="A82" s="132" t="str">
        <f>CONCATENATE("Journée ",B82)</f>
        <v>Journée 5</v>
      </c>
      <c r="B82" s="131">
        <f>B62+1</f>
        <v>5</v>
      </c>
      <c r="C82" s="123"/>
      <c r="D82" s="123"/>
      <c r="F82"/>
      <c r="G82" s="73"/>
      <c r="H82" s="102"/>
      <c r="J82" s="100" t="str">
        <f>CONCATENATE("Semaine du ",DAY(A85)-1," &amp; ",DAY(A87)," ",INDEX(M$3:M$14,MONTH(A87),0),YEAR(A87))</f>
        <v>Semaine du 16 &amp; 17 octobre2015</v>
      </c>
      <c r="L82" s="126"/>
    </row>
    <row r="83" spans="1:12" x14ac:dyDescent="0.25">
      <c r="A83" s="128" t="s">
        <v>241</v>
      </c>
      <c r="B83" s="2">
        <f>B63+1</f>
        <v>5</v>
      </c>
      <c r="C83" s="2" t="str">
        <f>C63</f>
        <v>D</v>
      </c>
      <c r="D83" s="2" t="str">
        <f>D63</f>
        <v>A</v>
      </c>
      <c r="E83" s="104" t="str">
        <f t="shared" si="45"/>
        <v>5D-cipA</v>
      </c>
      <c r="F83" t="s">
        <v>10</v>
      </c>
      <c r="G83" s="126" t="s">
        <v>242</v>
      </c>
      <c r="H83" s="126" t="s">
        <v>13</v>
      </c>
      <c r="I83" s="105" t="str">
        <f>IF(LEFT(H83,7)="LA CIPA","N073",INDEX(provinces!$A:$A,MATCH(LEFT(H83,LEN(H83)-2),provinces!$B:$B,0),0))</f>
        <v>N073</v>
      </c>
      <c r="J83" s="126" t="s">
        <v>243</v>
      </c>
      <c r="K83" s="105" t="str">
        <f>IF(LEFT(J83,7)="LA CIPA","N073",INDEX(provinces!A:A,MATCH(LEFT(J83,LEN(J83)-2),provinces!B:B,0),0))</f>
        <v>N120</v>
      </c>
      <c r="L83" s="126" t="s">
        <v>14</v>
      </c>
    </row>
    <row r="84" spans="1:12" x14ac:dyDescent="0.25">
      <c r="A84" s="128" t="s">
        <v>241</v>
      </c>
      <c r="B84" s="2">
        <f t="shared" ref="B84:B101" si="59">B64+1</f>
        <v>5</v>
      </c>
      <c r="C84" s="2" t="str">
        <f t="shared" ref="C84:D84" si="60">C64</f>
        <v>D</v>
      </c>
      <c r="D84" s="2" t="str">
        <f t="shared" si="60"/>
        <v>B</v>
      </c>
      <c r="E84" s="104" t="str">
        <f t="shared" si="45"/>
        <v>5D-cipB</v>
      </c>
      <c r="F84" t="s">
        <v>17</v>
      </c>
      <c r="G84" s="126" t="s">
        <v>244</v>
      </c>
      <c r="H84" s="126" t="s">
        <v>20</v>
      </c>
      <c r="I84" s="105" t="str">
        <f>IF(LEFT(H84,7)="LA CIPA","N073",INDEX(provinces!$A:$A,MATCH(LEFT(H84,LEN(H84)-2),provinces!$B:$B,0),0))</f>
        <v>N073</v>
      </c>
      <c r="J84" s="126" t="s">
        <v>245</v>
      </c>
      <c r="K84" s="105" t="str">
        <f>IF(LEFT(J84,7)="LA CIPA","N073",INDEX(provinces!A:A,MATCH(LEFT(J84,LEN(J84)-2),provinces!B:B,0),0))</f>
        <v>N037</v>
      </c>
      <c r="L84" s="126" t="s">
        <v>14</v>
      </c>
    </row>
    <row r="85" spans="1:12" x14ac:dyDescent="0.25">
      <c r="A85" s="128" t="s">
        <v>246</v>
      </c>
      <c r="B85" s="2">
        <f t="shared" si="59"/>
        <v>5</v>
      </c>
      <c r="C85" s="2" t="str">
        <f t="shared" ref="C85:D85" si="61">C65</f>
        <v>H</v>
      </c>
      <c r="D85" s="2" t="str">
        <f t="shared" si="61"/>
        <v>A</v>
      </c>
      <c r="E85" s="104" t="str">
        <f t="shared" si="45"/>
        <v>5H-cipA</v>
      </c>
      <c r="F85" t="s">
        <v>24</v>
      </c>
      <c r="G85" s="126" t="s">
        <v>247</v>
      </c>
      <c r="H85" s="126" t="s">
        <v>248</v>
      </c>
      <c r="I85" s="105" t="str">
        <f>IF(LEFT(H85,7)="LA CIPA","N073",INDEX(provinces!$A:$A,MATCH(LEFT(H85,LEN(H85)-2),provinces!$B:$B,0),0))</f>
        <v>WVL138</v>
      </c>
      <c r="J85" s="126" t="s">
        <v>13</v>
      </c>
      <c r="K85" s="105" t="str">
        <f>IF(LEFT(J85,7)="LA CIPA","N073",INDEX(provinces!A:A,MATCH(LEFT(J85,LEN(J85)-2),provinces!B:B,0),0))</f>
        <v>N073</v>
      </c>
      <c r="L85" s="126" t="s">
        <v>27</v>
      </c>
    </row>
    <row r="86" spans="1:12" x14ac:dyDescent="0.25">
      <c r="A86" s="128" t="s">
        <v>246</v>
      </c>
      <c r="B86" s="2">
        <f t="shared" si="59"/>
        <v>5</v>
      </c>
      <c r="C86" s="2" t="str">
        <f t="shared" ref="C86:D86" si="62">C66</f>
        <v>H</v>
      </c>
      <c r="D86" s="2" t="str">
        <f t="shared" si="62"/>
        <v>B</v>
      </c>
      <c r="E86" s="104" t="str">
        <f t="shared" si="45"/>
        <v>5H-cipB</v>
      </c>
      <c r="F86" t="s">
        <v>29</v>
      </c>
      <c r="G86" s="126" t="s">
        <v>249</v>
      </c>
      <c r="H86" s="126" t="s">
        <v>250</v>
      </c>
      <c r="I86" s="105" t="str">
        <f>IF(LEFT(H86,7)="LA CIPA","N073",INDEX(provinces!$A:$A,MATCH(LEFT(H86,LEN(H86)-2),provinces!$B:$B,0),0))</f>
        <v>H296</v>
      </c>
      <c r="J86" s="126" t="s">
        <v>20</v>
      </c>
      <c r="K86" s="105" t="str">
        <f>IF(LEFT(J86,7)="LA CIPA","N073",INDEX(provinces!A:A,MATCH(LEFT(J86,LEN(J86)-2),provinces!B:B,0),0))</f>
        <v>N073</v>
      </c>
      <c r="L86" s="126" t="s">
        <v>27</v>
      </c>
    </row>
    <row r="87" spans="1:12" x14ac:dyDescent="0.25">
      <c r="A87" s="128" t="s">
        <v>246</v>
      </c>
      <c r="B87" s="2">
        <f t="shared" si="59"/>
        <v>5</v>
      </c>
      <c r="C87" s="2" t="str">
        <f t="shared" ref="C87:D87" si="63">C67</f>
        <v>H</v>
      </c>
      <c r="D87" s="2" t="str">
        <f t="shared" si="63"/>
        <v>C</v>
      </c>
      <c r="E87" s="104" t="str">
        <f t="shared" si="45"/>
        <v>5H-cipC</v>
      </c>
      <c r="F87" t="s">
        <v>34</v>
      </c>
      <c r="G87" s="126" t="s">
        <v>251</v>
      </c>
      <c r="H87" s="126" t="s">
        <v>37</v>
      </c>
      <c r="I87" s="105" t="str">
        <f>IF(LEFT(H87,7)="LA CIPA","N073",INDEX(provinces!$A:$A,MATCH(LEFT(H87,LEN(H87)-2),provinces!$B:$B,0),0))</f>
        <v>N073</v>
      </c>
      <c r="J87" s="126" t="s">
        <v>252</v>
      </c>
      <c r="K87" s="105" t="str">
        <f>IF(LEFT(J87,7)="LA CIPA","N073",INDEX(provinces!A:A,MATCH(LEFT(J87,LEN(J87)-2),provinces!B:B,0),0))</f>
        <v>N027</v>
      </c>
      <c r="L87" s="126" t="s">
        <v>27</v>
      </c>
    </row>
    <row r="88" spans="1:12" x14ac:dyDescent="0.25">
      <c r="A88" s="128" t="s">
        <v>246</v>
      </c>
      <c r="B88" s="2">
        <f t="shared" si="59"/>
        <v>5</v>
      </c>
      <c r="C88" s="2" t="str">
        <f t="shared" ref="C88:D88" si="64">C68</f>
        <v>H</v>
      </c>
      <c r="D88" s="2" t="str">
        <f t="shared" si="64"/>
        <v>D</v>
      </c>
      <c r="E88" s="104" t="str">
        <f t="shared" si="45"/>
        <v>5H-cipD</v>
      </c>
      <c r="F88" t="s">
        <v>39</v>
      </c>
      <c r="G88" s="126" t="s">
        <v>253</v>
      </c>
      <c r="H88" s="126" t="s">
        <v>42</v>
      </c>
      <c r="I88" s="105" t="str">
        <f>IF(LEFT(H88,7)="LA CIPA","N073",INDEX(provinces!$A:$A,MATCH(LEFT(H88,LEN(H88)-2),provinces!$B:$B,0),0))</f>
        <v>N073</v>
      </c>
      <c r="J88" s="126" t="s">
        <v>254</v>
      </c>
      <c r="K88" s="105" t="str">
        <f>IF(LEFT(J88,7)="LA CIPA","N073",INDEX(provinces!A:A,MATCH(LEFT(J88,LEN(J88)-2),provinces!B:B,0),0))</f>
        <v>N186</v>
      </c>
      <c r="L88" s="126" t="s">
        <v>27</v>
      </c>
    </row>
    <row r="89" spans="1:12" x14ac:dyDescent="0.25">
      <c r="A89" s="128" t="s">
        <v>246</v>
      </c>
      <c r="B89" s="2">
        <f t="shared" si="59"/>
        <v>5</v>
      </c>
      <c r="C89" s="2" t="str">
        <f t="shared" ref="C89:D89" si="65">C69</f>
        <v>H</v>
      </c>
      <c r="D89" s="2" t="str">
        <f t="shared" si="65"/>
        <v>E</v>
      </c>
      <c r="E89" s="104" t="str">
        <f t="shared" si="45"/>
        <v>5H-cipE</v>
      </c>
      <c r="F89" t="s">
        <v>45</v>
      </c>
      <c r="G89" s="126" t="s">
        <v>255</v>
      </c>
      <c r="H89" s="126" t="s">
        <v>48</v>
      </c>
      <c r="I89" s="105" t="str">
        <f>IF(LEFT(H89,7)="LA CIPA","N073",INDEX(provinces!$A:$A,MATCH(LEFT(H89,LEN(H89)-2),provinces!$B:$B,0),0))</f>
        <v>N073</v>
      </c>
      <c r="J89" s="126" t="s">
        <v>256</v>
      </c>
      <c r="K89" s="105" t="str">
        <f>IF(LEFT(J89,7)="LA CIPA","N073",INDEX(provinces!A:A,MATCH(LEFT(J89,LEN(J89)-2),provinces!B:B,0),0))</f>
        <v>N055</v>
      </c>
      <c r="L89" s="126" t="s">
        <v>27</v>
      </c>
    </row>
    <row r="90" spans="1:12" x14ac:dyDescent="0.25">
      <c r="A90" s="128" t="s">
        <v>246</v>
      </c>
      <c r="B90" s="2">
        <f t="shared" si="59"/>
        <v>5</v>
      </c>
      <c r="C90" s="2" t="str">
        <f t="shared" ref="C90:D90" si="66">C70</f>
        <v>H</v>
      </c>
      <c r="D90" s="2" t="str">
        <f t="shared" si="66"/>
        <v>F</v>
      </c>
      <c r="E90" s="104" t="str">
        <f t="shared" si="45"/>
        <v>5H-cipF</v>
      </c>
      <c r="F90" t="s">
        <v>51</v>
      </c>
      <c r="G90" s="126" t="s">
        <v>257</v>
      </c>
      <c r="H90" s="126" t="s">
        <v>258</v>
      </c>
      <c r="I90" s="105" t="str">
        <f>IF(LEFT(H90,7)="LA CIPA","N073",INDEX(provinces!$A:$A,MATCH(LEFT(H90,LEN(H90)-2),provinces!$B:$B,0),0))</f>
        <v>N074</v>
      </c>
      <c r="J90" s="126" t="s">
        <v>53</v>
      </c>
      <c r="K90" s="105" t="str">
        <f>IF(LEFT(J90,7)="LA CIPA","N073",INDEX(provinces!A:A,MATCH(LEFT(J90,LEN(J90)-2),provinces!B:B,0),0))</f>
        <v>N073</v>
      </c>
      <c r="L90" s="126" t="s">
        <v>136</v>
      </c>
    </row>
    <row r="91" spans="1:12" x14ac:dyDescent="0.25">
      <c r="A91" s="128" t="s">
        <v>246</v>
      </c>
      <c r="B91" s="2">
        <f t="shared" si="59"/>
        <v>5</v>
      </c>
      <c r="C91" s="2" t="str">
        <f t="shared" ref="C91:D91" si="67">C71</f>
        <v>H</v>
      </c>
      <c r="D91" s="2" t="str">
        <f t="shared" si="67"/>
        <v>G</v>
      </c>
      <c r="E91" s="104" t="str">
        <f t="shared" si="45"/>
        <v>5H-cipG</v>
      </c>
      <c r="F91" t="s">
        <v>58</v>
      </c>
      <c r="G91" s="126" t="s">
        <v>259</v>
      </c>
      <c r="H91" s="126" t="s">
        <v>260</v>
      </c>
      <c r="I91" s="105" t="str">
        <f>IF(LEFT(H91,7)="LA CIPA","N073",INDEX(provinces!$A:$A,MATCH(LEFT(H91,LEN(H91)-2),provinces!$B:$B,0),0))</f>
        <v>N130</v>
      </c>
      <c r="J91" s="126" t="s">
        <v>60</v>
      </c>
      <c r="K91" s="105" t="str">
        <f>IF(LEFT(J91,7)="LA CIPA","N073",INDEX(provinces!A:A,MATCH(LEFT(J91,LEN(J91)-2),provinces!B:B,0),0))</f>
        <v>N073</v>
      </c>
      <c r="L91" s="126" t="s">
        <v>152</v>
      </c>
    </row>
    <row r="92" spans="1:12" x14ac:dyDescent="0.25">
      <c r="A92" s="128" t="s">
        <v>246</v>
      </c>
      <c r="B92" s="2">
        <f t="shared" si="59"/>
        <v>5</v>
      </c>
      <c r="C92" s="2" t="str">
        <f t="shared" ref="C92:D92" si="68">C72</f>
        <v>H</v>
      </c>
      <c r="D92" s="2" t="str">
        <f t="shared" si="68"/>
        <v>H</v>
      </c>
      <c r="E92" s="104" t="str">
        <f t="shared" si="45"/>
        <v>5H-cipH</v>
      </c>
      <c r="F92" t="s">
        <v>63</v>
      </c>
      <c r="G92" s="126" t="s">
        <v>261</v>
      </c>
      <c r="H92" s="126" t="s">
        <v>262</v>
      </c>
      <c r="I92" s="105" t="str">
        <f>IF(LEFT(H92,7)="LA CIPA","N073",INDEX(provinces!$A:$A,MATCH(LEFT(H92,LEN(H92)-2),provinces!$B:$B,0),0))</f>
        <v>N100</v>
      </c>
      <c r="J92" s="126" t="s">
        <v>65</v>
      </c>
      <c r="K92" s="105" t="str">
        <f>IF(LEFT(J92,7)="LA CIPA","N073",INDEX(provinces!A:A,MATCH(LEFT(J92,LEN(J92)-2),provinces!B:B,0),0))</f>
        <v>N073</v>
      </c>
      <c r="L92" s="126" t="s">
        <v>27</v>
      </c>
    </row>
    <row r="93" spans="1:12" x14ac:dyDescent="0.25">
      <c r="A93" s="128" t="s">
        <v>246</v>
      </c>
      <c r="B93" s="2">
        <f t="shared" si="59"/>
        <v>5</v>
      </c>
      <c r="C93" s="2" t="str">
        <f t="shared" ref="C93:D93" si="69">C73</f>
        <v>H</v>
      </c>
      <c r="D93" s="2" t="str">
        <f t="shared" si="69"/>
        <v>I</v>
      </c>
      <c r="E93" s="104" t="str">
        <f t="shared" si="45"/>
        <v>5H-cipI</v>
      </c>
      <c r="F93" t="s">
        <v>69</v>
      </c>
      <c r="G93" s="126" t="s">
        <v>263</v>
      </c>
      <c r="H93" s="126" t="s">
        <v>72</v>
      </c>
      <c r="I93" s="105" t="str">
        <f>IF(LEFT(H93,7)="LA CIPA","N073",INDEX(provinces!$A:$A,MATCH(LEFT(H93,LEN(H93)-2),provinces!$B:$B,0),0))</f>
        <v>N073</v>
      </c>
      <c r="J93" s="126" t="s">
        <v>264</v>
      </c>
      <c r="K93" s="105" t="str">
        <f>IF(LEFT(J93,7)="LA CIPA","N073",INDEX(provinces!A:A,MATCH(LEFT(J93,LEN(J93)-2),provinces!B:B,0),0))</f>
        <v>N131</v>
      </c>
      <c r="L93" s="126" t="s">
        <v>55</v>
      </c>
    </row>
    <row r="94" spans="1:12" x14ac:dyDescent="0.25">
      <c r="A94" s="128" t="s">
        <v>246</v>
      </c>
      <c r="B94" s="2">
        <f t="shared" si="59"/>
        <v>5</v>
      </c>
      <c r="C94" s="2" t="str">
        <f t="shared" ref="C94:D94" si="70">C74</f>
        <v>H</v>
      </c>
      <c r="D94" s="2" t="str">
        <f t="shared" si="70"/>
        <v>J</v>
      </c>
      <c r="E94" s="104" t="str">
        <f t="shared" si="45"/>
        <v>5H-cipJ</v>
      </c>
      <c r="F94" t="s">
        <v>76</v>
      </c>
      <c r="G94" s="126" t="s">
        <v>265</v>
      </c>
      <c r="H94" s="126" t="s">
        <v>79</v>
      </c>
      <c r="I94" s="105" t="str">
        <f>IF(LEFT(H94,7)="LA CIPA","N073",INDEX(provinces!$A:$A,MATCH(LEFT(H94,LEN(H94)-2),provinces!$B:$B,0),0))</f>
        <v>N073</v>
      </c>
      <c r="J94" s="126" t="s">
        <v>266</v>
      </c>
      <c r="K94" s="105" t="str">
        <f>IF(LEFT(J94,7)="LA CIPA","N073",INDEX(provinces!A:A,MATCH(LEFT(J94,LEN(J94)-2),provinces!B:B,0),0))</f>
        <v>N037</v>
      </c>
      <c r="L94" s="126" t="s">
        <v>55</v>
      </c>
    </row>
    <row r="95" spans="1:12" x14ac:dyDescent="0.25">
      <c r="A95" s="128" t="s">
        <v>246</v>
      </c>
      <c r="B95" s="2">
        <f t="shared" si="59"/>
        <v>5</v>
      </c>
      <c r="C95" s="2" t="str">
        <f t="shared" ref="C95:D95" si="71">C75</f>
        <v>H</v>
      </c>
      <c r="D95" s="2" t="str">
        <f t="shared" si="71"/>
        <v>K</v>
      </c>
      <c r="E95" s="104" t="str">
        <f t="shared" si="45"/>
        <v>5H-cipK</v>
      </c>
      <c r="F95" t="s">
        <v>82</v>
      </c>
      <c r="G95" s="126" t="s">
        <v>267</v>
      </c>
      <c r="H95" s="126" t="s">
        <v>85</v>
      </c>
      <c r="I95" s="105" t="str">
        <f>IF(LEFT(H95,7)="LA CIPA","N073",INDEX(provinces!$A:$A,MATCH(LEFT(H95,LEN(H95)-2),provinces!$B:$B,0),0))</f>
        <v>N073</v>
      </c>
      <c r="J95" s="126" t="s">
        <v>268</v>
      </c>
      <c r="K95" s="105" t="str">
        <f>IF(LEFT(J95,7)="LA CIPA","N073",INDEX(provinces!A:A,MATCH(LEFT(J95,LEN(J95)-2),provinces!B:B,0),0))</f>
        <v>N188</v>
      </c>
      <c r="L95" s="126" t="s">
        <v>55</v>
      </c>
    </row>
    <row r="96" spans="1:12" x14ac:dyDescent="0.25">
      <c r="A96" s="128" t="s">
        <v>246</v>
      </c>
      <c r="B96" s="2">
        <f t="shared" si="59"/>
        <v>5</v>
      </c>
      <c r="C96" s="2" t="str">
        <f t="shared" ref="C96:D96" si="72">C76</f>
        <v>H</v>
      </c>
      <c r="D96" s="2" t="str">
        <f t="shared" si="72"/>
        <v>L</v>
      </c>
      <c r="E96" s="104" t="str">
        <f t="shared" si="45"/>
        <v>5H-cipL</v>
      </c>
      <c r="F96" t="s">
        <v>87</v>
      </c>
      <c r="G96" s="126" t="s">
        <v>269</v>
      </c>
      <c r="H96" s="126" t="s">
        <v>89</v>
      </c>
      <c r="I96" s="105" t="str">
        <f>IF(LEFT(H96,7)="LA CIPA","N073",INDEX(provinces!$A:$A,MATCH(LEFT(H96,LEN(H96)-2),provinces!$B:$B,0),0))</f>
        <v>N073</v>
      </c>
      <c r="J96" s="126" t="s">
        <v>270</v>
      </c>
      <c r="K96" s="105" t="str">
        <f>IF(LEFT(J96,7)="LA CIPA","N073",INDEX(provinces!A:A,MATCH(LEFT(J96,LEN(J96)-2),provinces!B:B,0),0))</f>
        <v>N093</v>
      </c>
      <c r="L96" s="126" t="s">
        <v>91</v>
      </c>
    </row>
    <row r="97" spans="1:12" x14ac:dyDescent="0.25">
      <c r="A97" s="128" t="s">
        <v>246</v>
      </c>
      <c r="B97" s="2">
        <f t="shared" si="59"/>
        <v>5</v>
      </c>
      <c r="C97" s="2" t="str">
        <f t="shared" ref="C97:D97" si="73">C77</f>
        <v>H</v>
      </c>
      <c r="D97" s="2" t="str">
        <f t="shared" si="73"/>
        <v>M</v>
      </c>
      <c r="E97" s="104" t="str">
        <f t="shared" si="45"/>
        <v>5H-cipM</v>
      </c>
      <c r="F97" t="s">
        <v>93</v>
      </c>
      <c r="G97" s="126" t="s">
        <v>271</v>
      </c>
      <c r="H97" s="126" t="s">
        <v>95</v>
      </c>
      <c r="I97" s="105" t="str">
        <f>IF(LEFT(H97,7)="LA CIPA","N073",INDEX(provinces!$A:$A,MATCH(LEFT(H97,LEN(H97)-2),provinces!$B:$B,0),0))</f>
        <v>N073</v>
      </c>
      <c r="J97" s="126" t="s">
        <v>272</v>
      </c>
      <c r="K97" s="105" t="str">
        <f>IF(LEFT(J97,7)="LA CIPA","N073",INDEX(provinces!A:A,MATCH(LEFT(J97,LEN(J97)-2),provinces!B:B,0),0))</f>
        <v>N182</v>
      </c>
      <c r="L97" s="126" t="s">
        <v>91</v>
      </c>
    </row>
    <row r="98" spans="1:12" x14ac:dyDescent="0.25">
      <c r="A98" s="128" t="s">
        <v>246</v>
      </c>
      <c r="B98" s="2">
        <f t="shared" si="59"/>
        <v>5</v>
      </c>
      <c r="C98" s="2" t="str">
        <f t="shared" ref="C98:D98" si="74">C78</f>
        <v>H</v>
      </c>
      <c r="D98" s="2" t="str">
        <f t="shared" si="74"/>
        <v>N</v>
      </c>
      <c r="E98" s="104" t="str">
        <f t="shared" si="45"/>
        <v>5H-cipN</v>
      </c>
      <c r="F98" t="s">
        <v>98</v>
      </c>
      <c r="G98" s="126" t="s">
        <v>273</v>
      </c>
      <c r="H98" s="126" t="s">
        <v>100</v>
      </c>
      <c r="I98" s="105" t="str">
        <f>IF(LEFT(H98,7)="LA CIPA","N073",INDEX(provinces!$A:$A,MATCH(LEFT(H98,LEN(H98)-2),provinces!$B:$B,0),0))</f>
        <v>N073</v>
      </c>
      <c r="J98" s="126" t="s">
        <v>274</v>
      </c>
      <c r="K98" s="105" t="str">
        <f>IF(LEFT(J98,7)="LA CIPA","N073",INDEX(provinces!A:A,MATCH(LEFT(J98,LEN(J98)-2),provinces!B:B,0),0))</f>
        <v>N160</v>
      </c>
      <c r="L98" s="126" t="s">
        <v>91</v>
      </c>
    </row>
    <row r="99" spans="1:12" x14ac:dyDescent="0.25">
      <c r="A99" s="128" t="s">
        <v>246</v>
      </c>
      <c r="B99" s="2">
        <f t="shared" si="59"/>
        <v>5</v>
      </c>
      <c r="C99" s="2" t="str">
        <f t="shared" ref="C99:D99" si="75">C79</f>
        <v>H</v>
      </c>
      <c r="D99" s="2" t="str">
        <f t="shared" si="75"/>
        <v>O</v>
      </c>
      <c r="E99" s="104" t="str">
        <f t="shared" si="45"/>
        <v>5H-cipO</v>
      </c>
      <c r="F99" t="s">
        <v>103</v>
      </c>
      <c r="G99" s="126" t="s">
        <v>275</v>
      </c>
      <c r="H99" s="126" t="s">
        <v>276</v>
      </c>
      <c r="I99" s="105" t="str">
        <f>IF(LEFT(H99,7)="LA CIPA","N073",INDEX(provinces!$A:$A,MATCH(LEFT(H99,LEN(H99)-2),provinces!$B:$B,0),0))</f>
        <v>N048</v>
      </c>
      <c r="J99" s="126" t="s">
        <v>106</v>
      </c>
      <c r="K99" s="105" t="str">
        <f>IF(LEFT(J99,7)="LA CIPA","N073",INDEX(provinces!A:A,MATCH(LEFT(J99,LEN(J99)-2),provinces!B:B,0),0))</f>
        <v>N073</v>
      </c>
      <c r="L99" s="126" t="s">
        <v>277</v>
      </c>
    </row>
    <row r="100" spans="1:12" x14ac:dyDescent="0.25">
      <c r="A100" s="128" t="s">
        <v>246</v>
      </c>
      <c r="B100" s="2">
        <f t="shared" si="59"/>
        <v>5</v>
      </c>
      <c r="C100" s="2" t="str">
        <f t="shared" ref="C100:D100" si="76">C80</f>
        <v>H</v>
      </c>
      <c r="D100" s="2" t="str">
        <f t="shared" si="76"/>
        <v>P</v>
      </c>
      <c r="E100" s="104" t="str">
        <f t="shared" si="45"/>
        <v>5H-cipP</v>
      </c>
      <c r="F100" t="s">
        <v>108</v>
      </c>
      <c r="G100" s="126" t="s">
        <v>278</v>
      </c>
      <c r="H100" s="126" t="s">
        <v>279</v>
      </c>
      <c r="I100" s="105" t="str">
        <f>IF(LEFT(H100,7)="LA CIPA","N073",INDEX(provinces!$A:$A,MATCH(LEFT(H100,LEN(H100)-2),provinces!$B:$B,0),0))</f>
        <v>N149</v>
      </c>
      <c r="J100" s="126" t="s">
        <v>111</v>
      </c>
      <c r="K100" s="105" t="str">
        <f>IF(LEFT(J100,7)="LA CIPA","N073",INDEX(provinces!A:A,MATCH(LEFT(J100,LEN(J100)-2),provinces!B:B,0),0))</f>
        <v>N073</v>
      </c>
      <c r="L100" s="126" t="s">
        <v>174</v>
      </c>
    </row>
    <row r="101" spans="1:12" x14ac:dyDescent="0.25">
      <c r="A101" s="128" t="s">
        <v>246</v>
      </c>
      <c r="B101" s="2">
        <f t="shared" si="59"/>
        <v>5</v>
      </c>
      <c r="C101" s="2" t="str">
        <f t="shared" ref="C101:D101" si="77">C81</f>
        <v>H</v>
      </c>
      <c r="D101" s="2" t="str">
        <f t="shared" si="77"/>
        <v>Q</v>
      </c>
      <c r="E101" s="104" t="str">
        <f t="shared" si="45"/>
        <v>5H-cipQ</v>
      </c>
      <c r="F101" t="s">
        <v>114</v>
      </c>
      <c r="G101" s="126" t="s">
        <v>280</v>
      </c>
      <c r="H101" s="126" t="s">
        <v>281</v>
      </c>
      <c r="I101" s="105" t="str">
        <f>IF(LEFT(H101,7)="LA CIPA","N073",INDEX(provinces!$A:$A,MATCH(LEFT(H101,LEN(H101)-2),provinces!$B:$B,0),0))</f>
        <v>N211</v>
      </c>
      <c r="J101" s="126" t="s">
        <v>117</v>
      </c>
      <c r="K101" s="105" t="str">
        <f>IF(LEFT(J101,7)="LA CIPA","N073",INDEX(provinces!A:A,MATCH(LEFT(J101,LEN(J101)-2),provinces!B:B,0),0))</f>
        <v>N073</v>
      </c>
      <c r="L101" s="126" t="s">
        <v>174</v>
      </c>
    </row>
    <row r="102" spans="1:12" x14ac:dyDescent="0.25">
      <c r="A102" s="132" t="str">
        <f>CONCATENATE("Journée ",B102)</f>
        <v>Journée 6</v>
      </c>
      <c r="B102" s="131">
        <f>B82+1</f>
        <v>6</v>
      </c>
      <c r="C102" s="123"/>
      <c r="D102" s="123"/>
      <c r="F102"/>
      <c r="G102" s="73"/>
      <c r="H102" s="102"/>
      <c r="J102" s="100" t="str">
        <f>CONCATENATE("Semaine du ",DAY(A105)-1," &amp; ",DAY(A107)," ",INDEX(M$3:M$14,MONTH(A107),0),YEAR(A107))</f>
        <v>Semaine du 23 &amp; 24 octobre2015</v>
      </c>
      <c r="L102" s="126"/>
    </row>
    <row r="103" spans="1:12" x14ac:dyDescent="0.25">
      <c r="A103" s="128" t="s">
        <v>282</v>
      </c>
      <c r="B103" s="2">
        <f>B83+1</f>
        <v>6</v>
      </c>
      <c r="C103" s="2" t="str">
        <f>C83</f>
        <v>D</v>
      </c>
      <c r="D103" s="2" t="str">
        <f>D83</f>
        <v>A</v>
      </c>
      <c r="E103" s="104" t="str">
        <f t="shared" si="45"/>
        <v>6D-cipA</v>
      </c>
      <c r="F103" t="s">
        <v>10</v>
      </c>
      <c r="G103" s="126" t="s">
        <v>283</v>
      </c>
      <c r="H103" s="126" t="s">
        <v>13</v>
      </c>
      <c r="I103" s="105" t="str">
        <f>IF(LEFT(H103,7)="LA CIPA","N073",INDEX(provinces!$A:$A,MATCH(LEFT(H103,LEN(H103)-2),provinces!$B:$B,0),0))</f>
        <v>N073</v>
      </c>
      <c r="J103" s="126" t="s">
        <v>161</v>
      </c>
      <c r="K103" s="105" t="str">
        <f>IF(LEFT(J103,7)="LA CIPA","N073",INDEX(provinces!A:A,MATCH(LEFT(J103,LEN(J103)-2),provinces!B:B,0),0))</f>
        <v>N112</v>
      </c>
      <c r="L103" s="126" t="s">
        <v>14</v>
      </c>
    </row>
    <row r="104" spans="1:12" x14ac:dyDescent="0.25">
      <c r="A104" s="128" t="s">
        <v>282</v>
      </c>
      <c r="B104" s="2">
        <f t="shared" ref="B104:B121" si="78">B84+1</f>
        <v>6</v>
      </c>
      <c r="C104" s="2" t="str">
        <f t="shared" ref="C104:D104" si="79">C84</f>
        <v>D</v>
      </c>
      <c r="D104" s="2" t="str">
        <f t="shared" si="79"/>
        <v>B</v>
      </c>
      <c r="E104" s="104" t="str">
        <f t="shared" si="45"/>
        <v>6D-cipB</v>
      </c>
      <c r="F104" t="s">
        <v>17</v>
      </c>
      <c r="G104" s="126" t="s">
        <v>284</v>
      </c>
      <c r="H104" s="126" t="s">
        <v>20</v>
      </c>
      <c r="I104" s="105" t="str">
        <f>IF(LEFT(H104,7)="LA CIPA","N073",INDEX(provinces!$A:$A,MATCH(LEFT(H104,LEN(H104)-2),provinces!$B:$B,0),0))</f>
        <v>N073</v>
      </c>
      <c r="J104" s="126" t="s">
        <v>164</v>
      </c>
      <c r="K104" s="105" t="str">
        <f>IF(LEFT(J104,7)="LA CIPA","N073",INDEX(provinces!A:A,MATCH(LEFT(J104,LEN(J104)-2),provinces!B:B,0),0))</f>
        <v>N178</v>
      </c>
      <c r="L104" s="126" t="s">
        <v>14</v>
      </c>
    </row>
    <row r="105" spans="1:12" x14ac:dyDescent="0.25">
      <c r="A105" s="128" t="s">
        <v>285</v>
      </c>
      <c r="B105" s="2">
        <f t="shared" si="78"/>
        <v>6</v>
      </c>
      <c r="C105" s="2" t="str">
        <f t="shared" ref="C105:D105" si="80">C85</f>
        <v>H</v>
      </c>
      <c r="D105" s="2" t="str">
        <f t="shared" si="80"/>
        <v>A</v>
      </c>
      <c r="E105" s="104" t="str">
        <f t="shared" si="45"/>
        <v>6H-cipA</v>
      </c>
      <c r="F105" t="s">
        <v>24</v>
      </c>
      <c r="G105" s="126" t="s">
        <v>286</v>
      </c>
      <c r="H105" s="126" t="s">
        <v>287</v>
      </c>
      <c r="I105" s="105" t="str">
        <f>IF(LEFT(H105,7)="LA CIPA","N073",INDEX(provinces!$A:$A,MATCH(LEFT(H105,LEN(H105)-2),provinces!$B:$B,0),0))</f>
        <v>A176</v>
      </c>
      <c r="J105" s="126" t="s">
        <v>13</v>
      </c>
      <c r="K105" s="105" t="str">
        <f>IF(LEFT(J105,7)="LA CIPA","N073",INDEX(provinces!A:A,MATCH(LEFT(J105,LEN(J105)-2),provinces!B:B,0),0))</f>
        <v>N073</v>
      </c>
      <c r="L105" s="126" t="s">
        <v>27</v>
      </c>
    </row>
    <row r="106" spans="1:12" x14ac:dyDescent="0.25">
      <c r="A106" s="128" t="s">
        <v>285</v>
      </c>
      <c r="B106" s="2">
        <f t="shared" si="78"/>
        <v>6</v>
      </c>
      <c r="C106" s="2" t="str">
        <f t="shared" ref="C106:D106" si="81">C86</f>
        <v>H</v>
      </c>
      <c r="D106" s="2" t="str">
        <f t="shared" si="81"/>
        <v>B</v>
      </c>
      <c r="E106" s="104" t="str">
        <f t="shared" si="45"/>
        <v>6H-cipB</v>
      </c>
      <c r="F106" t="s">
        <v>29</v>
      </c>
      <c r="G106" s="126" t="s">
        <v>288</v>
      </c>
      <c r="H106" s="126" t="s">
        <v>289</v>
      </c>
      <c r="I106" s="105" t="str">
        <f>IF(LEFT(H106,7)="LA CIPA","N073",INDEX(provinces!$A:$A,MATCH(LEFT(H106,LEN(H106)-2),provinces!$B:$B,0),0))</f>
        <v>Lx001</v>
      </c>
      <c r="J106" s="126" t="s">
        <v>20</v>
      </c>
      <c r="K106" s="105" t="str">
        <f>IF(LEFT(J106,7)="LA CIPA","N073",INDEX(provinces!A:A,MATCH(LEFT(J106,LEN(J106)-2),provinces!B:B,0),0))</f>
        <v>N073</v>
      </c>
      <c r="L106" s="126" t="s">
        <v>27</v>
      </c>
    </row>
    <row r="107" spans="1:12" x14ac:dyDescent="0.25">
      <c r="A107" s="128" t="s">
        <v>285</v>
      </c>
      <c r="B107" s="2">
        <f t="shared" si="78"/>
        <v>6</v>
      </c>
      <c r="C107" s="2" t="str">
        <f t="shared" ref="C107:D107" si="82">C87</f>
        <v>H</v>
      </c>
      <c r="D107" s="2" t="str">
        <f t="shared" si="82"/>
        <v>C</v>
      </c>
      <c r="E107" s="104" t="str">
        <f t="shared" si="45"/>
        <v>6H-cipC</v>
      </c>
      <c r="F107" t="s">
        <v>34</v>
      </c>
      <c r="G107" s="126" t="s">
        <v>290</v>
      </c>
      <c r="H107" s="126" t="s">
        <v>37</v>
      </c>
      <c r="I107" s="105" t="str">
        <f>IF(LEFT(H107,7)="LA CIPA","N073",INDEX(provinces!$A:$A,MATCH(LEFT(H107,LEN(H107)-2),provinces!$B:$B,0),0))</f>
        <v>N073</v>
      </c>
      <c r="J107" s="126" t="s">
        <v>171</v>
      </c>
      <c r="K107" s="105" t="str">
        <f>IF(LEFT(J107,7)="LA CIPA","N073",INDEX(provinces!A:A,MATCH(LEFT(J107,LEN(J107)-2),provinces!B:B,0),0))</f>
        <v>N103</v>
      </c>
      <c r="L107" s="126" t="s">
        <v>27</v>
      </c>
    </row>
    <row r="108" spans="1:12" x14ac:dyDescent="0.25">
      <c r="A108" s="128" t="s">
        <v>285</v>
      </c>
      <c r="B108" s="2">
        <f t="shared" si="78"/>
        <v>6</v>
      </c>
      <c r="C108" s="2" t="str">
        <f t="shared" ref="C108:D108" si="83">C88</f>
        <v>H</v>
      </c>
      <c r="D108" s="2" t="str">
        <f t="shared" si="83"/>
        <v>D</v>
      </c>
      <c r="E108" s="104" t="str">
        <f t="shared" si="45"/>
        <v>6H-cipD</v>
      </c>
      <c r="F108" t="s">
        <v>39</v>
      </c>
      <c r="G108" s="126" t="s">
        <v>291</v>
      </c>
      <c r="H108" s="126" t="s">
        <v>42</v>
      </c>
      <c r="I108" s="105" t="str">
        <f>IF(LEFT(H108,7)="LA CIPA","N073",INDEX(provinces!$A:$A,MATCH(LEFT(H108,LEN(H108)-2),provinces!$B:$B,0),0))</f>
        <v>N073</v>
      </c>
      <c r="J108" s="126" t="s">
        <v>173</v>
      </c>
      <c r="K108" s="105" t="str">
        <f>IF(LEFT(J108,7)="LA CIPA","N073",INDEX(provinces!A:A,MATCH(LEFT(J108,LEN(J108)-2),provinces!B:B,0),0))</f>
        <v>N118</v>
      </c>
      <c r="L108" s="126" t="s">
        <v>27</v>
      </c>
    </row>
    <row r="109" spans="1:12" x14ac:dyDescent="0.25">
      <c r="A109" s="128" t="s">
        <v>285</v>
      </c>
      <c r="B109" s="2">
        <f t="shared" si="78"/>
        <v>6</v>
      </c>
      <c r="C109" s="2" t="str">
        <f t="shared" ref="C109:D109" si="84">C89</f>
        <v>H</v>
      </c>
      <c r="D109" s="2" t="str">
        <f t="shared" si="84"/>
        <v>E</v>
      </c>
      <c r="E109" s="104" t="str">
        <f t="shared" si="45"/>
        <v>6H-cipE</v>
      </c>
      <c r="F109" t="s">
        <v>45</v>
      </c>
      <c r="G109" s="126" t="s">
        <v>292</v>
      </c>
      <c r="H109" s="126" t="s">
        <v>48</v>
      </c>
      <c r="I109" s="105" t="str">
        <f>IF(LEFT(H109,7)="LA CIPA","N073",INDEX(provinces!$A:$A,MATCH(LEFT(H109,LEN(H109)-2),provinces!$B:$B,0),0))</f>
        <v>N073</v>
      </c>
      <c r="J109" s="126" t="s">
        <v>164</v>
      </c>
      <c r="K109" s="105" t="str">
        <f>IF(LEFT(J109,7)="LA CIPA","N073",INDEX(provinces!A:A,MATCH(LEFT(J109,LEN(J109)-2),provinces!B:B,0),0))</f>
        <v>N178</v>
      </c>
      <c r="L109" s="126" t="s">
        <v>27</v>
      </c>
    </row>
    <row r="110" spans="1:12" x14ac:dyDescent="0.25">
      <c r="A110" s="128" t="s">
        <v>285</v>
      </c>
      <c r="B110" s="2">
        <f t="shared" si="78"/>
        <v>6</v>
      </c>
      <c r="C110" s="2" t="str">
        <f t="shared" ref="C110:D110" si="85">C90</f>
        <v>H</v>
      </c>
      <c r="D110" s="2" t="str">
        <f t="shared" si="85"/>
        <v>F</v>
      </c>
      <c r="E110" s="104" t="str">
        <f t="shared" si="45"/>
        <v>6H-cipF</v>
      </c>
      <c r="F110" t="s">
        <v>51</v>
      </c>
      <c r="G110" s="126" t="s">
        <v>293</v>
      </c>
      <c r="H110" s="126" t="s">
        <v>177</v>
      </c>
      <c r="I110" s="105" t="str">
        <f>IF(LEFT(H110,7)="LA CIPA","N073",INDEX(provinces!$A:$A,MATCH(LEFT(H110,LEN(H110)-2),provinces!$B:$B,0),0))</f>
        <v>N182</v>
      </c>
      <c r="J110" s="126" t="s">
        <v>53</v>
      </c>
      <c r="K110" s="105" t="str">
        <f>IF(LEFT(J110,7)="LA CIPA","N073",INDEX(provinces!A:A,MATCH(LEFT(J110,LEN(J110)-2),provinces!B:B,0),0))</f>
        <v>N073</v>
      </c>
      <c r="L110" s="126" t="s">
        <v>73</v>
      </c>
    </row>
    <row r="111" spans="1:12" x14ac:dyDescent="0.25">
      <c r="A111" s="128" t="s">
        <v>285</v>
      </c>
      <c r="B111" s="2">
        <f t="shared" si="78"/>
        <v>6</v>
      </c>
      <c r="C111" s="2" t="str">
        <f t="shared" ref="C111:D111" si="86">C91</f>
        <v>H</v>
      </c>
      <c r="D111" s="2" t="str">
        <f t="shared" si="86"/>
        <v>G</v>
      </c>
      <c r="E111" s="104" t="str">
        <f t="shared" si="45"/>
        <v>6H-cipG</v>
      </c>
      <c r="F111" t="s">
        <v>58</v>
      </c>
      <c r="G111" s="126" t="s">
        <v>294</v>
      </c>
      <c r="H111" s="126" t="s">
        <v>179</v>
      </c>
      <c r="I111" s="105" t="str">
        <f>IF(LEFT(H111,7)="LA CIPA","N073",INDEX(provinces!$A:$A,MATCH(LEFT(H111,LEN(H111)-2),provinces!$B:$B,0),0))</f>
        <v>N100</v>
      </c>
      <c r="J111" s="126" t="s">
        <v>60</v>
      </c>
      <c r="K111" s="105" t="str">
        <f>IF(LEFT(J111,7)="LA CIPA","N073",INDEX(provinces!A:A,MATCH(LEFT(J111,LEN(J111)-2),provinces!B:B,0),0))</f>
        <v>N073</v>
      </c>
      <c r="L111" s="126" t="s">
        <v>136</v>
      </c>
    </row>
    <row r="112" spans="1:12" x14ac:dyDescent="0.25">
      <c r="A112" s="128" t="s">
        <v>285</v>
      </c>
      <c r="B112" s="2">
        <f t="shared" si="78"/>
        <v>6</v>
      </c>
      <c r="C112" s="2" t="str">
        <f t="shared" ref="C112:D112" si="87">C92</f>
        <v>H</v>
      </c>
      <c r="D112" s="2" t="str">
        <f t="shared" si="87"/>
        <v>H</v>
      </c>
      <c r="E112" s="104" t="str">
        <f t="shared" si="45"/>
        <v>6H-cipH</v>
      </c>
      <c r="F112" t="s">
        <v>63</v>
      </c>
      <c r="G112" s="126" t="s">
        <v>295</v>
      </c>
      <c r="H112" s="126" t="s">
        <v>65</v>
      </c>
      <c r="I112" s="105" t="str">
        <f>IF(LEFT(H112,7)="LA CIPA","N073",INDEX(provinces!$A:$A,MATCH(LEFT(H112,LEN(H112)-2),provinces!$B:$B,0),0))</f>
        <v>N073</v>
      </c>
      <c r="J112" s="126" t="s">
        <v>181</v>
      </c>
      <c r="K112" s="105" t="str">
        <f>IF(LEFT(J112,7)="LA CIPA","N073",INDEX(provinces!A:A,MATCH(LEFT(J112,LEN(J112)-2),provinces!B:B,0),0))</f>
        <v>N041</v>
      </c>
      <c r="L112" s="126" t="s">
        <v>55</v>
      </c>
    </row>
    <row r="113" spans="1:12" x14ac:dyDescent="0.25">
      <c r="A113" s="128" t="s">
        <v>285</v>
      </c>
      <c r="B113" s="2">
        <f t="shared" si="78"/>
        <v>6</v>
      </c>
      <c r="C113" s="2" t="str">
        <f t="shared" ref="C113:D113" si="88">C93</f>
        <v>H</v>
      </c>
      <c r="D113" s="2" t="str">
        <f t="shared" si="88"/>
        <v>I</v>
      </c>
      <c r="E113" s="104" t="str">
        <f t="shared" si="45"/>
        <v>6H-cipI</v>
      </c>
      <c r="F113" t="s">
        <v>69</v>
      </c>
      <c r="G113" s="126" t="s">
        <v>296</v>
      </c>
      <c r="H113" s="126" t="s">
        <v>183</v>
      </c>
      <c r="I113" s="105" t="str">
        <f>IF(LEFT(H113,7)="LA CIPA","N073",INDEX(provinces!$A:$A,MATCH(LEFT(H113,LEN(H113)-2),provinces!$B:$B,0),0))</f>
        <v>N051</v>
      </c>
      <c r="J113" s="126" t="s">
        <v>72</v>
      </c>
      <c r="K113" s="105" t="str">
        <f>IF(LEFT(J113,7)="LA CIPA","N073",INDEX(provinces!A:A,MATCH(LEFT(J113,LEN(J113)-2),provinces!B:B,0),0))</f>
        <v>N073</v>
      </c>
      <c r="L113" s="126" t="s">
        <v>55</v>
      </c>
    </row>
    <row r="114" spans="1:12" x14ac:dyDescent="0.25">
      <c r="A114" s="128" t="s">
        <v>285</v>
      </c>
      <c r="B114" s="2">
        <f t="shared" si="78"/>
        <v>6</v>
      </c>
      <c r="C114" s="2" t="str">
        <f t="shared" ref="C114:D114" si="89">C94</f>
        <v>H</v>
      </c>
      <c r="D114" s="2" t="str">
        <f t="shared" si="89"/>
        <v>J</v>
      </c>
      <c r="E114" s="104" t="str">
        <f t="shared" si="45"/>
        <v>6H-cipJ</v>
      </c>
      <c r="F114" t="s">
        <v>76</v>
      </c>
      <c r="G114" s="126" t="s">
        <v>297</v>
      </c>
      <c r="H114" s="126" t="s">
        <v>79</v>
      </c>
      <c r="I114" s="105" t="str">
        <f>IF(LEFT(H114,7)="LA CIPA","N073",INDEX(provinces!$A:$A,MATCH(LEFT(H114,LEN(H114)-2),provinces!$B:$B,0),0))</f>
        <v>N073</v>
      </c>
      <c r="J114" s="126" t="s">
        <v>185</v>
      </c>
      <c r="K114" s="105" t="str">
        <f>IF(LEFT(J114,7)="LA CIPA","N073",INDEX(provinces!A:A,MATCH(LEFT(J114,LEN(J114)-2),provinces!B:B,0),0))</f>
        <v>N130</v>
      </c>
      <c r="L114" s="126" t="s">
        <v>55</v>
      </c>
    </row>
    <row r="115" spans="1:12" x14ac:dyDescent="0.25">
      <c r="A115" s="128" t="s">
        <v>285</v>
      </c>
      <c r="B115" s="2">
        <f t="shared" si="78"/>
        <v>6</v>
      </c>
      <c r="C115" s="2" t="str">
        <f t="shared" ref="C115:D115" si="90">C95</f>
        <v>H</v>
      </c>
      <c r="D115" s="2" t="str">
        <f t="shared" si="90"/>
        <v>K</v>
      </c>
      <c r="E115" s="104" t="str">
        <f t="shared" si="45"/>
        <v>6H-cipK</v>
      </c>
      <c r="F115" t="s">
        <v>82</v>
      </c>
      <c r="G115" s="126" t="s">
        <v>298</v>
      </c>
      <c r="H115" s="126" t="s">
        <v>85</v>
      </c>
      <c r="I115" s="105" t="str">
        <f>IF(LEFT(H115,7)="LA CIPA","N073",INDEX(provinces!$A:$A,MATCH(LEFT(H115,LEN(H115)-2),provinces!$B:$B,0),0))</f>
        <v>N073</v>
      </c>
      <c r="J115" s="126" t="s">
        <v>187</v>
      </c>
      <c r="K115" s="105" t="str">
        <f>IF(LEFT(J115,7)="LA CIPA","N073",INDEX(provinces!A:A,MATCH(LEFT(J115,LEN(J115)-2),provinces!B:B,0),0))</f>
        <v>N100</v>
      </c>
      <c r="L115" s="126" t="s">
        <v>55</v>
      </c>
    </row>
    <row r="116" spans="1:12" x14ac:dyDescent="0.25">
      <c r="A116" s="128" t="s">
        <v>285</v>
      </c>
      <c r="B116" s="2">
        <f t="shared" si="78"/>
        <v>6</v>
      </c>
      <c r="C116" s="2" t="str">
        <f t="shared" ref="C116:D116" si="91">C96</f>
        <v>H</v>
      </c>
      <c r="D116" s="2" t="str">
        <f t="shared" si="91"/>
        <v>L</v>
      </c>
      <c r="E116" s="104" t="str">
        <f t="shared" si="45"/>
        <v>6H-cipL</v>
      </c>
      <c r="F116" t="s">
        <v>87</v>
      </c>
      <c r="G116" s="126" t="s">
        <v>299</v>
      </c>
      <c r="H116" s="126" t="s">
        <v>189</v>
      </c>
      <c r="I116" s="105" t="str">
        <f>IF(LEFT(H116,7)="LA CIPA","N073",INDEX(provinces!$A:$A,MATCH(LEFT(H116,LEN(H116)-2),provinces!$B:$B,0),0))</f>
        <v>N218</v>
      </c>
      <c r="J116" s="126" t="s">
        <v>89</v>
      </c>
      <c r="K116" s="105" t="str">
        <f>IF(LEFT(J116,7)="LA CIPA","N073",INDEX(provinces!A:A,MATCH(LEFT(J116,LEN(J116)-2),provinces!B:B,0),0))</f>
        <v>N073</v>
      </c>
      <c r="L116" s="126" t="s">
        <v>300</v>
      </c>
    </row>
    <row r="117" spans="1:12" x14ac:dyDescent="0.25">
      <c r="A117" s="128" t="s">
        <v>285</v>
      </c>
      <c r="B117" s="2">
        <f t="shared" si="78"/>
        <v>6</v>
      </c>
      <c r="C117" s="2" t="str">
        <f t="shared" ref="C117:D117" si="92">C97</f>
        <v>H</v>
      </c>
      <c r="D117" s="2" t="str">
        <f t="shared" si="92"/>
        <v>M</v>
      </c>
      <c r="E117" s="104" t="str">
        <f t="shared" si="45"/>
        <v>6H-cipM</v>
      </c>
      <c r="F117" t="s">
        <v>93</v>
      </c>
      <c r="G117" s="126" t="s">
        <v>301</v>
      </c>
      <c r="H117" s="126" t="s">
        <v>191</v>
      </c>
      <c r="I117" s="105" t="str">
        <f>IF(LEFT(H117,7)="LA CIPA","N073",INDEX(provinces!$A:$A,MATCH(LEFT(H117,LEN(H117)-2),provinces!$B:$B,0),0))</f>
        <v>N120</v>
      </c>
      <c r="J117" s="126" t="s">
        <v>95</v>
      </c>
      <c r="K117" s="105" t="str">
        <f>IF(LEFT(J117,7)="LA CIPA","N073",INDEX(provinces!A:A,MATCH(LEFT(J117,LEN(J117)-2),provinces!B:B,0),0))</f>
        <v>N073</v>
      </c>
      <c r="L117" s="126" t="s">
        <v>136</v>
      </c>
    </row>
    <row r="118" spans="1:12" x14ac:dyDescent="0.25">
      <c r="A118" s="128" t="s">
        <v>285</v>
      </c>
      <c r="B118" s="2">
        <f t="shared" si="78"/>
        <v>6</v>
      </c>
      <c r="C118" s="2" t="str">
        <f t="shared" ref="C118:D118" si="93">C98</f>
        <v>H</v>
      </c>
      <c r="D118" s="2" t="str">
        <f t="shared" si="93"/>
        <v>N</v>
      </c>
      <c r="E118" s="104" t="str">
        <f t="shared" si="45"/>
        <v>6H-cipN</v>
      </c>
      <c r="F118" t="s">
        <v>98</v>
      </c>
      <c r="G118" s="126" t="s">
        <v>302</v>
      </c>
      <c r="H118" s="126" t="s">
        <v>193</v>
      </c>
      <c r="I118" s="105" t="str">
        <f>IF(LEFT(H118,7)="LA CIPA","N073",INDEX(provinces!$A:$A,MATCH(LEFT(H118,LEN(H118)-2),provinces!$B:$B,0),0))</f>
        <v>N188</v>
      </c>
      <c r="J118" s="126" t="s">
        <v>100</v>
      </c>
      <c r="K118" s="105" t="str">
        <f>IF(LEFT(J118,7)="LA CIPA","N073",INDEX(provinces!A:A,MATCH(LEFT(J118,LEN(J118)-2),provinces!B:B,0),0))</f>
        <v>N073</v>
      </c>
      <c r="L118" s="126" t="s">
        <v>165</v>
      </c>
    </row>
    <row r="119" spans="1:12" x14ac:dyDescent="0.25">
      <c r="A119" s="128" t="s">
        <v>285</v>
      </c>
      <c r="B119" s="2">
        <f t="shared" si="78"/>
        <v>6</v>
      </c>
      <c r="C119" s="2" t="str">
        <f t="shared" ref="C119:D119" si="94">C99</f>
        <v>H</v>
      </c>
      <c r="D119" s="2" t="str">
        <f t="shared" si="94"/>
        <v>O</v>
      </c>
      <c r="E119" s="104" t="str">
        <f t="shared" si="45"/>
        <v>6H-cipO</v>
      </c>
      <c r="F119" t="s">
        <v>103</v>
      </c>
      <c r="G119" s="126" t="s">
        <v>303</v>
      </c>
      <c r="H119" s="126" t="s">
        <v>106</v>
      </c>
      <c r="I119" s="105" t="str">
        <f>IF(LEFT(H119,7)="LA CIPA","N073",INDEX(provinces!$A:$A,MATCH(LEFT(H119,LEN(H119)-2),provinces!$B:$B,0),0))</f>
        <v>N073</v>
      </c>
      <c r="J119" s="126" t="s">
        <v>195</v>
      </c>
      <c r="K119" s="105" t="str">
        <f>IF(LEFT(J119,7)="LA CIPA","N073",INDEX(provinces!A:A,MATCH(LEFT(J119,LEN(J119)-2),provinces!B:B,0),0))</f>
        <v>N051</v>
      </c>
      <c r="L119" s="126" t="s">
        <v>91</v>
      </c>
    </row>
    <row r="120" spans="1:12" x14ac:dyDescent="0.25">
      <c r="A120" s="128" t="s">
        <v>285</v>
      </c>
      <c r="B120" s="2">
        <f t="shared" si="78"/>
        <v>6</v>
      </c>
      <c r="C120" s="2" t="str">
        <f t="shared" ref="C120:D120" si="95">C100</f>
        <v>H</v>
      </c>
      <c r="D120" s="2" t="str">
        <f t="shared" si="95"/>
        <v>P</v>
      </c>
      <c r="E120" s="104" t="str">
        <f t="shared" si="45"/>
        <v>6H-cipP</v>
      </c>
      <c r="F120" t="s">
        <v>108</v>
      </c>
      <c r="G120" s="126" t="s">
        <v>304</v>
      </c>
      <c r="H120" s="126" t="s">
        <v>111</v>
      </c>
      <c r="I120" s="105" t="str">
        <f>IF(LEFT(H120,7)="LA CIPA","N073",INDEX(provinces!$A:$A,MATCH(LEFT(H120,LEN(H120)-2),provinces!$B:$B,0),0))</f>
        <v>N073</v>
      </c>
      <c r="J120" s="126" t="s">
        <v>197</v>
      </c>
      <c r="K120" s="105" t="str">
        <f>IF(LEFT(J120,7)="LA CIPA","N073",INDEX(provinces!A:A,MATCH(LEFT(J120,LEN(J120)-2),provinces!B:B,0),0))</f>
        <v>N094</v>
      </c>
      <c r="L120" s="126" t="s">
        <v>91</v>
      </c>
    </row>
    <row r="121" spans="1:12" x14ac:dyDescent="0.25">
      <c r="A121" s="128" t="s">
        <v>285</v>
      </c>
      <c r="B121" s="2">
        <f t="shared" si="78"/>
        <v>6</v>
      </c>
      <c r="C121" s="2" t="str">
        <f t="shared" ref="C121:D121" si="96">C101</f>
        <v>H</v>
      </c>
      <c r="D121" s="2" t="str">
        <f t="shared" si="96"/>
        <v>Q</v>
      </c>
      <c r="E121" s="104" t="str">
        <f t="shared" si="45"/>
        <v>6H-cipQ</v>
      </c>
      <c r="F121" t="s">
        <v>114</v>
      </c>
      <c r="G121" s="126" t="s">
        <v>305</v>
      </c>
      <c r="H121" s="126" t="s">
        <v>117</v>
      </c>
      <c r="I121" s="105" t="str">
        <f>IF(LEFT(H121,7)="LA CIPA","N073",INDEX(provinces!$A:$A,MATCH(LEFT(H121,LEN(H121)-2),provinces!$B:$B,0),0))</f>
        <v>N073</v>
      </c>
      <c r="J121" s="126" t="s">
        <v>199</v>
      </c>
      <c r="K121" s="105" t="e">
        <f>IF(LEFT(J121,7)="LA CIPA","N073",INDEX(provinces!A:A,MATCH(LEFT(J121,LEN(J121)-2),provinces!B:B,0),0))</f>
        <v>#N/A</v>
      </c>
      <c r="L121" s="126"/>
    </row>
    <row r="122" spans="1:12" x14ac:dyDescent="0.25">
      <c r="A122" s="132" t="str">
        <f>CONCATENATE("Journée ",B122)</f>
        <v>Journée 7</v>
      </c>
      <c r="B122" s="131">
        <f>B102+1</f>
        <v>7</v>
      </c>
      <c r="C122" s="123"/>
      <c r="D122" s="123"/>
      <c r="F122"/>
      <c r="G122" s="73"/>
      <c r="H122" s="102"/>
      <c r="J122" s="100" t="str">
        <f>CONCATENATE("Semaine du ",DAY(A125)-1," &amp; ",DAY(A127)," ",INDEX(M$3:M$14,MONTH(A127),0),YEAR(A127))</f>
        <v>Semaine du 6 &amp; 7 novembre2015</v>
      </c>
      <c r="K122" s="100"/>
      <c r="L122" s="126"/>
    </row>
    <row r="123" spans="1:12" x14ac:dyDescent="0.25">
      <c r="A123" s="125" t="s">
        <v>306</v>
      </c>
      <c r="B123" s="2">
        <f>B103+1</f>
        <v>7</v>
      </c>
      <c r="C123" s="2" t="str">
        <f>C103</f>
        <v>D</v>
      </c>
      <c r="D123" s="2" t="str">
        <f>D103</f>
        <v>A</v>
      </c>
      <c r="E123" s="104" t="str">
        <f t="shared" si="45"/>
        <v>7D-cipA</v>
      </c>
      <c r="F123" t="s">
        <v>10</v>
      </c>
      <c r="G123" s="126" t="s">
        <v>307</v>
      </c>
      <c r="H123" s="127" t="s">
        <v>243</v>
      </c>
      <c r="I123" s="105" t="str">
        <f>IF(LEFT(H123,7)="LA CIPA","N073",INDEX(provinces!$A:$A,MATCH(LEFT(H123,LEN(H123)-2),provinces!$B:$B,0),0))</f>
        <v>N120</v>
      </c>
      <c r="J123" s="127" t="s">
        <v>13</v>
      </c>
      <c r="K123" s="105" t="str">
        <f>IF(LEFT(J123,7)="LA CIPA","N073",INDEX(provinces!A:A,MATCH(LEFT(J123,LEN(J123)-2),provinces!B:B,0),0))</f>
        <v>N073</v>
      </c>
      <c r="L123" s="127" t="s">
        <v>174</v>
      </c>
    </row>
    <row r="124" spans="1:12" x14ac:dyDescent="0.25">
      <c r="A124" s="128" t="s">
        <v>306</v>
      </c>
      <c r="B124" s="2">
        <f t="shared" ref="B124:B141" si="97">B104+1</f>
        <v>7</v>
      </c>
      <c r="C124" s="2" t="str">
        <f t="shared" ref="C124:D124" si="98">C104</f>
        <v>D</v>
      </c>
      <c r="D124" s="2" t="str">
        <f t="shared" si="98"/>
        <v>B</v>
      </c>
      <c r="E124" s="104" t="str">
        <f t="shared" si="45"/>
        <v>7D-cipB</v>
      </c>
      <c r="F124" t="s">
        <v>17</v>
      </c>
      <c r="G124" s="126" t="s">
        <v>308</v>
      </c>
      <c r="H124" s="126" t="s">
        <v>245</v>
      </c>
      <c r="I124" s="105" t="str">
        <f>IF(LEFT(H124,7)="LA CIPA","N073",INDEX(provinces!$A:$A,MATCH(LEFT(H124,LEN(H124)-2),provinces!$B:$B,0),0))</f>
        <v>N037</v>
      </c>
      <c r="J124" s="126" t="s">
        <v>20</v>
      </c>
      <c r="K124" s="105" t="str">
        <f>IF(LEFT(J124,7)="LA CIPA","N073",INDEX(provinces!A:A,MATCH(LEFT(J124,LEN(J124)-2),provinces!B:B,0),0))</f>
        <v>N073</v>
      </c>
      <c r="L124" s="126" t="s">
        <v>14</v>
      </c>
    </row>
    <row r="125" spans="1:12" x14ac:dyDescent="0.25">
      <c r="A125" s="128" t="s">
        <v>309</v>
      </c>
      <c r="B125" s="2">
        <f t="shared" si="97"/>
        <v>7</v>
      </c>
      <c r="C125" s="2" t="str">
        <f t="shared" ref="C125:D125" si="99">C105</f>
        <v>H</v>
      </c>
      <c r="D125" s="2" t="str">
        <f t="shared" si="99"/>
        <v>A</v>
      </c>
      <c r="E125" s="104" t="str">
        <f t="shared" si="45"/>
        <v>7H-cipA</v>
      </c>
      <c r="F125" t="s">
        <v>24</v>
      </c>
      <c r="G125" s="126" t="s">
        <v>310</v>
      </c>
      <c r="H125" s="126" t="s">
        <v>13</v>
      </c>
      <c r="I125" s="105" t="str">
        <f>IF(LEFT(H125,7)="LA CIPA","N073",INDEX(provinces!$A:$A,MATCH(LEFT(H125,LEN(H125)-2),provinces!$B:$B,0),0))</f>
        <v>N073</v>
      </c>
      <c r="J125" s="126" t="s">
        <v>311</v>
      </c>
      <c r="K125" s="105" t="str">
        <f>IF(LEFT(J125,7)="LA CIPA","N073",INDEX(provinces!A:A,MATCH(LEFT(J125,LEN(J125)-2),provinces!B:B,0),0))</f>
        <v>L119</v>
      </c>
      <c r="L125" s="126" t="s">
        <v>27</v>
      </c>
    </row>
    <row r="126" spans="1:12" x14ac:dyDescent="0.25">
      <c r="A126" s="128" t="s">
        <v>309</v>
      </c>
      <c r="B126" s="2">
        <f t="shared" si="97"/>
        <v>7</v>
      </c>
      <c r="C126" s="2" t="str">
        <f t="shared" ref="C126:D126" si="100">C106</f>
        <v>H</v>
      </c>
      <c r="D126" s="2" t="str">
        <f t="shared" si="100"/>
        <v>B</v>
      </c>
      <c r="E126" s="104" t="str">
        <f t="shared" si="45"/>
        <v>7H-cipB</v>
      </c>
      <c r="F126" t="s">
        <v>29</v>
      </c>
      <c r="G126" s="126" t="s">
        <v>312</v>
      </c>
      <c r="H126" s="126" t="s">
        <v>20</v>
      </c>
      <c r="I126" s="105" t="str">
        <f>IF(LEFT(H126,7)="LA CIPA","N073",INDEX(provinces!$A:$A,MATCH(LEFT(H126,LEN(H126)-2),provinces!$B:$B,0),0))</f>
        <v>N073</v>
      </c>
      <c r="J126" s="126" t="s">
        <v>313</v>
      </c>
      <c r="K126" s="105" t="str">
        <f>IF(LEFT(J126,7)="LA CIPA","N073",INDEX(provinces!A:A,MATCH(LEFT(J126,LEN(J126)-2),provinces!B:B,0),0))</f>
        <v>L390</v>
      </c>
      <c r="L126" s="126" t="s">
        <v>27</v>
      </c>
    </row>
    <row r="127" spans="1:12" x14ac:dyDescent="0.25">
      <c r="A127" s="128" t="s">
        <v>309</v>
      </c>
      <c r="B127" s="2">
        <f t="shared" si="97"/>
        <v>7</v>
      </c>
      <c r="C127" s="2" t="str">
        <f t="shared" ref="C127:D127" si="101">C107</f>
        <v>H</v>
      </c>
      <c r="D127" s="2" t="str">
        <f t="shared" si="101"/>
        <v>C</v>
      </c>
      <c r="E127" s="104" t="str">
        <f t="shared" si="45"/>
        <v>7H-cipC</v>
      </c>
      <c r="F127" t="s">
        <v>34</v>
      </c>
      <c r="G127" s="126" t="s">
        <v>314</v>
      </c>
      <c r="H127" s="126" t="s">
        <v>252</v>
      </c>
      <c r="I127" s="105" t="str">
        <f>IF(LEFT(H127,7)="LA CIPA","N073",INDEX(provinces!$A:$A,MATCH(LEFT(H127,LEN(H127)-2),provinces!$B:$B,0),0))</f>
        <v>N027</v>
      </c>
      <c r="J127" s="126" t="s">
        <v>37</v>
      </c>
      <c r="K127" s="105" t="str">
        <f>IF(LEFT(J127,7)="LA CIPA","N073",INDEX(provinces!A:A,MATCH(LEFT(J127,LEN(J127)-2),provinces!B:B,0),0))</f>
        <v>N073</v>
      </c>
      <c r="L127" s="126" t="s">
        <v>27</v>
      </c>
    </row>
    <row r="128" spans="1:12" x14ac:dyDescent="0.25">
      <c r="A128" s="128" t="s">
        <v>309</v>
      </c>
      <c r="B128" s="2">
        <f t="shared" si="97"/>
        <v>7</v>
      </c>
      <c r="C128" s="2" t="str">
        <f t="shared" ref="C128:D128" si="102">C108</f>
        <v>H</v>
      </c>
      <c r="D128" s="2" t="str">
        <f t="shared" si="102"/>
        <v>D</v>
      </c>
      <c r="E128" s="104" t="str">
        <f t="shared" si="45"/>
        <v>7H-cipD</v>
      </c>
      <c r="F128" t="s">
        <v>39</v>
      </c>
      <c r="G128" s="126" t="s">
        <v>315</v>
      </c>
      <c r="H128" s="126" t="s">
        <v>254</v>
      </c>
      <c r="I128" s="105" t="str">
        <f>IF(LEFT(H128,7)="LA CIPA","N073",INDEX(provinces!$A:$A,MATCH(LEFT(H128,LEN(H128)-2),provinces!$B:$B,0),0))</f>
        <v>N186</v>
      </c>
      <c r="J128" s="126" t="s">
        <v>42</v>
      </c>
      <c r="K128" s="105" t="str">
        <f>IF(LEFT(J128,7)="LA CIPA","N073",INDEX(provinces!A:A,MATCH(LEFT(J128,LEN(J128)-2),provinces!B:B,0),0))</f>
        <v>N073</v>
      </c>
      <c r="L128" s="126" t="s">
        <v>27</v>
      </c>
    </row>
    <row r="129" spans="1:12" x14ac:dyDescent="0.25">
      <c r="A129" s="128" t="s">
        <v>309</v>
      </c>
      <c r="B129" s="2">
        <f t="shared" si="97"/>
        <v>7</v>
      </c>
      <c r="C129" s="2" t="str">
        <f t="shared" ref="C129:D129" si="103">C109</f>
        <v>H</v>
      </c>
      <c r="D129" s="2" t="str">
        <f t="shared" si="103"/>
        <v>E</v>
      </c>
      <c r="E129" s="104" t="str">
        <f t="shared" si="45"/>
        <v>7H-cipE</v>
      </c>
      <c r="F129" t="s">
        <v>45</v>
      </c>
      <c r="G129" s="126" t="s">
        <v>316</v>
      </c>
      <c r="H129" s="126" t="s">
        <v>256</v>
      </c>
      <c r="I129" s="105" t="str">
        <f>IF(LEFT(H129,7)="LA CIPA","N073",INDEX(provinces!$A:$A,MATCH(LEFT(H129,LEN(H129)-2),provinces!$B:$B,0),0))</f>
        <v>N055</v>
      </c>
      <c r="J129" s="126" t="s">
        <v>48</v>
      </c>
      <c r="K129" s="105" t="str">
        <f>IF(LEFT(J129,7)="LA CIPA","N073",INDEX(provinces!A:A,MATCH(LEFT(J129,LEN(J129)-2),provinces!B:B,0),0))</f>
        <v>N073</v>
      </c>
      <c r="L129" s="126" t="s">
        <v>27</v>
      </c>
    </row>
    <row r="130" spans="1:12" x14ac:dyDescent="0.25">
      <c r="A130" s="128" t="s">
        <v>309</v>
      </c>
      <c r="B130" s="2">
        <f t="shared" si="97"/>
        <v>7</v>
      </c>
      <c r="C130" s="2" t="str">
        <f t="shared" ref="C130:D130" si="104">C110</f>
        <v>H</v>
      </c>
      <c r="D130" s="2" t="str">
        <f t="shared" si="104"/>
        <v>F</v>
      </c>
      <c r="E130" s="104" t="str">
        <f t="shared" si="45"/>
        <v>7H-cipF</v>
      </c>
      <c r="F130" t="s">
        <v>51</v>
      </c>
      <c r="G130" s="126" t="s">
        <v>317</v>
      </c>
      <c r="H130" s="126" t="s">
        <v>53</v>
      </c>
      <c r="I130" s="105" t="str">
        <f>IF(LEFT(H130,7)="LA CIPA","N073",INDEX(provinces!$A:$A,MATCH(LEFT(H130,LEN(H130)-2),provinces!$B:$B,0),0))</f>
        <v>N073</v>
      </c>
      <c r="J130" s="126" t="s">
        <v>258</v>
      </c>
      <c r="K130" s="105" t="str">
        <f>IF(LEFT(J130,7)="LA CIPA","N073",INDEX(provinces!A:A,MATCH(LEFT(J130,LEN(J130)-2),provinces!B:B,0),0))</f>
        <v>N074</v>
      </c>
      <c r="L130" s="126" t="s">
        <v>55</v>
      </c>
    </row>
    <row r="131" spans="1:12" x14ac:dyDescent="0.25">
      <c r="A131" s="128" t="s">
        <v>309</v>
      </c>
      <c r="B131" s="2">
        <f t="shared" si="97"/>
        <v>7</v>
      </c>
      <c r="C131" s="2" t="str">
        <f t="shared" ref="C131:D131" si="105">C111</f>
        <v>H</v>
      </c>
      <c r="D131" s="2" t="str">
        <f t="shared" si="105"/>
        <v>G</v>
      </c>
      <c r="E131" s="104" t="str">
        <f t="shared" si="45"/>
        <v>7H-cipG</v>
      </c>
      <c r="F131" t="s">
        <v>58</v>
      </c>
      <c r="G131" s="126" t="s">
        <v>318</v>
      </c>
      <c r="H131" s="126" t="s">
        <v>60</v>
      </c>
      <c r="I131" s="105" t="str">
        <f>IF(LEFT(H131,7)="LA CIPA","N073",INDEX(provinces!$A:$A,MATCH(LEFT(H131,LEN(H131)-2),provinces!$B:$B,0),0))</f>
        <v>N073</v>
      </c>
      <c r="J131" s="126" t="s">
        <v>260</v>
      </c>
      <c r="K131" s="105" t="str">
        <f>IF(LEFT(J131,7)="LA CIPA","N073",INDEX(provinces!A:A,MATCH(LEFT(J131,LEN(J131)-2),provinces!B:B,0),0))</f>
        <v>N130</v>
      </c>
      <c r="L131" s="126" t="s">
        <v>55</v>
      </c>
    </row>
    <row r="132" spans="1:12" x14ac:dyDescent="0.25">
      <c r="A132" s="128" t="s">
        <v>309</v>
      </c>
      <c r="B132" s="2">
        <f t="shared" si="97"/>
        <v>7</v>
      </c>
      <c r="C132" s="2" t="str">
        <f t="shared" ref="C132:D132" si="106">C112</f>
        <v>H</v>
      </c>
      <c r="D132" s="2" t="str">
        <f t="shared" si="106"/>
        <v>H</v>
      </c>
      <c r="E132" s="104" t="str">
        <f t="shared" ref="E132:E195" si="107">CONCATENATE(B132,C132,"-cip",D132)</f>
        <v>7H-cipH</v>
      </c>
      <c r="F132" t="s">
        <v>63</v>
      </c>
      <c r="G132" s="126" t="s">
        <v>319</v>
      </c>
      <c r="H132" s="126" t="s">
        <v>65</v>
      </c>
      <c r="I132" s="105" t="str">
        <f>IF(LEFT(H132,7)="LA CIPA","N073",INDEX(provinces!$A:$A,MATCH(LEFT(H132,LEN(H132)-2),provinces!$B:$B,0),0))</f>
        <v>N073</v>
      </c>
      <c r="J132" s="126" t="s">
        <v>262</v>
      </c>
      <c r="K132" s="105" t="str">
        <f>IF(LEFT(J132,7)="LA CIPA","N073",INDEX(provinces!A:A,MATCH(LEFT(J132,LEN(J132)-2),provinces!B:B,0),0))</f>
        <v>N100</v>
      </c>
      <c r="L132" s="126" t="s">
        <v>55</v>
      </c>
    </row>
    <row r="133" spans="1:12" x14ac:dyDescent="0.25">
      <c r="A133" s="128" t="s">
        <v>309</v>
      </c>
      <c r="B133" s="2">
        <f t="shared" si="97"/>
        <v>7</v>
      </c>
      <c r="C133" s="2" t="str">
        <f t="shared" ref="C133:D133" si="108">C113</f>
        <v>H</v>
      </c>
      <c r="D133" s="2" t="str">
        <f t="shared" si="108"/>
        <v>I</v>
      </c>
      <c r="E133" s="104" t="str">
        <f t="shared" si="107"/>
        <v>7H-cipI</v>
      </c>
      <c r="F133" t="s">
        <v>69</v>
      </c>
      <c r="G133" s="126" t="s">
        <v>320</v>
      </c>
      <c r="H133" s="126" t="s">
        <v>264</v>
      </c>
      <c r="I133" s="105" t="str">
        <f>IF(LEFT(H133,7)="LA CIPA","N073",INDEX(provinces!$A:$A,MATCH(LEFT(H133,LEN(H133)-2),provinces!$B:$B,0),0))</f>
        <v>N131</v>
      </c>
      <c r="J133" s="126" t="s">
        <v>72</v>
      </c>
      <c r="K133" s="105" t="str">
        <f>IF(LEFT(J133,7)="LA CIPA","N073",INDEX(provinces!A:A,MATCH(LEFT(J133,LEN(J133)-2),provinces!B:B,0),0))</f>
        <v>N073</v>
      </c>
      <c r="L133" s="126" t="s">
        <v>174</v>
      </c>
    </row>
    <row r="134" spans="1:12" x14ac:dyDescent="0.25">
      <c r="A134" s="128" t="s">
        <v>309</v>
      </c>
      <c r="B134" s="2">
        <f t="shared" si="97"/>
        <v>7</v>
      </c>
      <c r="C134" s="2" t="str">
        <f t="shared" ref="C134:D134" si="109">C114</f>
        <v>H</v>
      </c>
      <c r="D134" s="2" t="str">
        <f t="shared" si="109"/>
        <v>J</v>
      </c>
      <c r="E134" s="104" t="str">
        <f t="shared" si="107"/>
        <v>7H-cipJ</v>
      </c>
      <c r="F134" t="s">
        <v>76</v>
      </c>
      <c r="G134" s="126" t="s">
        <v>321</v>
      </c>
      <c r="H134" s="126" t="s">
        <v>266</v>
      </c>
      <c r="I134" s="105" t="str">
        <f>IF(LEFT(H134,7)="LA CIPA","N073",INDEX(provinces!$A:$A,MATCH(LEFT(H134,LEN(H134)-2),provinces!$B:$B,0),0))</f>
        <v>N037</v>
      </c>
      <c r="J134" s="126" t="s">
        <v>79</v>
      </c>
      <c r="K134" s="105" t="str">
        <f>IF(LEFT(J134,7)="LA CIPA","N073",INDEX(provinces!A:A,MATCH(LEFT(J134,LEN(J134)-2),provinces!B:B,0),0))</f>
        <v>N073</v>
      </c>
      <c r="L134" s="126" t="s">
        <v>55</v>
      </c>
    </row>
    <row r="135" spans="1:12" x14ac:dyDescent="0.25">
      <c r="A135" s="128" t="s">
        <v>309</v>
      </c>
      <c r="B135" s="2">
        <f t="shared" si="97"/>
        <v>7</v>
      </c>
      <c r="C135" s="2" t="str">
        <f t="shared" ref="C135:D135" si="110">C115</f>
        <v>H</v>
      </c>
      <c r="D135" s="2" t="str">
        <f t="shared" si="110"/>
        <v>K</v>
      </c>
      <c r="E135" s="104" t="str">
        <f t="shared" si="107"/>
        <v>7H-cipK</v>
      </c>
      <c r="F135" t="s">
        <v>82</v>
      </c>
      <c r="G135" s="126" t="s">
        <v>322</v>
      </c>
      <c r="H135" s="126" t="s">
        <v>268</v>
      </c>
      <c r="I135" s="105" t="str">
        <f>IF(LEFT(H135,7)="LA CIPA","N073",INDEX(provinces!$A:$A,MATCH(LEFT(H135,LEN(H135)-2),provinces!$B:$B,0),0))</f>
        <v>N188</v>
      </c>
      <c r="J135" s="126" t="s">
        <v>85</v>
      </c>
      <c r="K135" s="105" t="str">
        <f>IF(LEFT(J135,7)="LA CIPA","N073",INDEX(provinces!A:A,MATCH(LEFT(J135,LEN(J135)-2),provinces!B:B,0),0))</f>
        <v>N073</v>
      </c>
      <c r="L135" s="126" t="s">
        <v>136</v>
      </c>
    </row>
    <row r="136" spans="1:12" x14ac:dyDescent="0.25">
      <c r="A136" s="128" t="s">
        <v>309</v>
      </c>
      <c r="B136" s="2">
        <f t="shared" si="97"/>
        <v>7</v>
      </c>
      <c r="C136" s="2" t="str">
        <f t="shared" ref="C136:D136" si="111">C116</f>
        <v>H</v>
      </c>
      <c r="D136" s="2" t="str">
        <f t="shared" si="111"/>
        <v>L</v>
      </c>
      <c r="E136" s="104" t="str">
        <f t="shared" si="107"/>
        <v>7H-cipL</v>
      </c>
      <c r="F136" t="s">
        <v>87</v>
      </c>
      <c r="G136" s="126" t="s">
        <v>323</v>
      </c>
      <c r="H136" s="126" t="s">
        <v>270</v>
      </c>
      <c r="I136" s="105" t="str">
        <f>IF(LEFT(H136,7)="LA CIPA","N073",INDEX(provinces!$A:$A,MATCH(LEFT(H136,LEN(H136)-2),provinces!$B:$B,0),0))</f>
        <v>N093</v>
      </c>
      <c r="J136" s="126" t="s">
        <v>89</v>
      </c>
      <c r="K136" s="105" t="str">
        <f>IF(LEFT(J136,7)="LA CIPA","N073",INDEX(provinces!A:A,MATCH(LEFT(J136,LEN(J136)-2),provinces!B:B,0),0))</f>
        <v>N073</v>
      </c>
      <c r="L136" s="126" t="s">
        <v>136</v>
      </c>
    </row>
    <row r="137" spans="1:12" x14ac:dyDescent="0.25">
      <c r="A137" s="128" t="s">
        <v>309</v>
      </c>
      <c r="B137" s="2">
        <f t="shared" si="97"/>
        <v>7</v>
      </c>
      <c r="C137" s="2" t="str">
        <f t="shared" ref="C137:D137" si="112">C117</f>
        <v>H</v>
      </c>
      <c r="D137" s="2" t="str">
        <f t="shared" si="112"/>
        <v>M</v>
      </c>
      <c r="E137" s="104" t="str">
        <f t="shared" si="107"/>
        <v>7H-cipM</v>
      </c>
      <c r="F137" t="s">
        <v>93</v>
      </c>
      <c r="G137" s="126" t="s">
        <v>324</v>
      </c>
      <c r="H137" s="126" t="s">
        <v>272</v>
      </c>
      <c r="I137" s="105" t="str">
        <f>IF(LEFT(H137,7)="LA CIPA","N073",INDEX(provinces!$A:$A,MATCH(LEFT(H137,LEN(H137)-2),provinces!$B:$B,0),0))</f>
        <v>N182</v>
      </c>
      <c r="J137" s="126" t="s">
        <v>95</v>
      </c>
      <c r="K137" s="105" t="str">
        <f>IF(LEFT(J137,7)="LA CIPA","N073",INDEX(provinces!A:A,MATCH(LEFT(J137,LEN(J137)-2),provinces!B:B,0),0))</f>
        <v>N073</v>
      </c>
      <c r="L137" s="126" t="s">
        <v>55</v>
      </c>
    </row>
    <row r="138" spans="1:12" x14ac:dyDescent="0.25">
      <c r="A138" s="128" t="s">
        <v>309</v>
      </c>
      <c r="B138" s="2">
        <f t="shared" si="97"/>
        <v>7</v>
      </c>
      <c r="C138" s="2" t="str">
        <f t="shared" ref="C138:D138" si="113">C118</f>
        <v>H</v>
      </c>
      <c r="D138" s="2" t="str">
        <f t="shared" si="113"/>
        <v>N</v>
      </c>
      <c r="E138" s="104" t="str">
        <f t="shared" si="107"/>
        <v>7H-cipN</v>
      </c>
      <c r="F138" t="s">
        <v>98</v>
      </c>
      <c r="G138" s="126" t="s">
        <v>325</v>
      </c>
      <c r="H138" s="126" t="s">
        <v>274</v>
      </c>
      <c r="I138" s="105" t="str">
        <f>IF(LEFT(H138,7)="LA CIPA","N073",INDEX(provinces!$A:$A,MATCH(LEFT(H138,LEN(H138)-2),provinces!$B:$B,0),0))</f>
        <v>N160</v>
      </c>
      <c r="J138" s="126" t="s">
        <v>100</v>
      </c>
      <c r="K138" s="105" t="str">
        <f>IF(LEFT(J138,7)="LA CIPA","N073",INDEX(provinces!A:A,MATCH(LEFT(J138,LEN(J138)-2),provinces!B:B,0),0))</f>
        <v>N073</v>
      </c>
      <c r="L138" s="126" t="s">
        <v>136</v>
      </c>
    </row>
    <row r="139" spans="1:12" x14ac:dyDescent="0.25">
      <c r="A139" s="128" t="s">
        <v>309</v>
      </c>
      <c r="B139" s="2">
        <f t="shared" si="97"/>
        <v>7</v>
      </c>
      <c r="C139" s="2" t="str">
        <f t="shared" ref="C139:D139" si="114">C119</f>
        <v>H</v>
      </c>
      <c r="D139" s="2" t="str">
        <f t="shared" si="114"/>
        <v>O</v>
      </c>
      <c r="E139" s="104" t="str">
        <f t="shared" si="107"/>
        <v>7H-cipO</v>
      </c>
      <c r="F139" t="s">
        <v>103</v>
      </c>
      <c r="G139" s="126" t="s">
        <v>326</v>
      </c>
      <c r="H139" s="126" t="s">
        <v>106</v>
      </c>
      <c r="I139" s="105" t="str">
        <f>IF(LEFT(H139,7)="LA CIPA","N073",INDEX(provinces!$A:$A,MATCH(LEFT(H139,LEN(H139)-2),provinces!$B:$B,0),0))</f>
        <v>N073</v>
      </c>
      <c r="J139" s="126" t="s">
        <v>276</v>
      </c>
      <c r="K139" s="105" t="str">
        <f>IF(LEFT(J139,7)="LA CIPA","N073",INDEX(provinces!A:A,MATCH(LEFT(J139,LEN(J139)-2),provinces!B:B,0),0))</f>
        <v>N048</v>
      </c>
      <c r="L139" s="126" t="s">
        <v>91</v>
      </c>
    </row>
    <row r="140" spans="1:12" x14ac:dyDescent="0.25">
      <c r="A140" s="128" t="s">
        <v>309</v>
      </c>
      <c r="B140" s="2">
        <f t="shared" si="97"/>
        <v>7</v>
      </c>
      <c r="C140" s="2" t="str">
        <f t="shared" ref="C140:D140" si="115">C120</f>
        <v>H</v>
      </c>
      <c r="D140" s="2" t="str">
        <f t="shared" si="115"/>
        <v>P</v>
      </c>
      <c r="E140" s="104" t="str">
        <f t="shared" si="107"/>
        <v>7H-cipP</v>
      </c>
      <c r="F140" t="s">
        <v>108</v>
      </c>
      <c r="G140" s="126" t="s">
        <v>327</v>
      </c>
      <c r="H140" s="126" t="s">
        <v>111</v>
      </c>
      <c r="I140" s="105" t="str">
        <f>IF(LEFT(H140,7)="LA CIPA","N073",INDEX(provinces!$A:$A,MATCH(LEFT(H140,LEN(H140)-2),provinces!$B:$B,0),0))</f>
        <v>N073</v>
      </c>
      <c r="J140" s="126" t="s">
        <v>279</v>
      </c>
      <c r="K140" s="105" t="str">
        <f>IF(LEFT(J140,7)="LA CIPA","N073",INDEX(provinces!A:A,MATCH(LEFT(J140,LEN(J140)-2),provinces!B:B,0),0))</f>
        <v>N149</v>
      </c>
      <c r="L140" s="126" t="s">
        <v>91</v>
      </c>
    </row>
    <row r="141" spans="1:12" x14ac:dyDescent="0.25">
      <c r="A141" s="128" t="s">
        <v>309</v>
      </c>
      <c r="B141" s="2">
        <f t="shared" si="97"/>
        <v>7</v>
      </c>
      <c r="C141" s="2" t="str">
        <f t="shared" ref="C141:D141" si="116">C121</f>
        <v>H</v>
      </c>
      <c r="D141" s="2" t="str">
        <f t="shared" si="116"/>
        <v>Q</v>
      </c>
      <c r="E141" s="104" t="str">
        <f t="shared" si="107"/>
        <v>7H-cipQ</v>
      </c>
      <c r="F141" t="s">
        <v>114</v>
      </c>
      <c r="G141" s="126" t="s">
        <v>328</v>
      </c>
      <c r="H141" s="126" t="s">
        <v>117</v>
      </c>
      <c r="I141" s="105" t="str">
        <f>IF(LEFT(H141,7)="LA CIPA","N073",INDEX(provinces!$A:$A,MATCH(LEFT(H141,LEN(H141)-2),provinces!$B:$B,0),0))</f>
        <v>N073</v>
      </c>
      <c r="J141" s="126" t="s">
        <v>281</v>
      </c>
      <c r="K141" s="105" t="str">
        <f>IF(LEFT(J141,7)="LA CIPA","N073",INDEX(provinces!A:A,MATCH(LEFT(J141,LEN(J141)-2),provinces!B:B,0),0))</f>
        <v>N211</v>
      </c>
      <c r="L141" s="126" t="s">
        <v>91</v>
      </c>
    </row>
    <row r="142" spans="1:12" x14ac:dyDescent="0.25">
      <c r="A142" s="132" t="str">
        <f>CONCATENATE("Journée ",B142)</f>
        <v>Journée 8</v>
      </c>
      <c r="B142" s="131">
        <f>B122+1</f>
        <v>8</v>
      </c>
      <c r="C142" s="123"/>
      <c r="D142" s="123"/>
      <c r="F142"/>
      <c r="G142" s="73"/>
      <c r="H142" s="102"/>
      <c r="J142" s="100" t="str">
        <f>CONCATENATE("Semaine du ",DAY(A145)-1," &amp; ",DAY(A147)," ",INDEX(M$3:M$14,MONTH(A147),0),YEAR(A147))</f>
        <v>Semaine du 13 &amp; 14 novembre2015</v>
      </c>
      <c r="L142" s="126"/>
    </row>
    <row r="143" spans="1:12" x14ac:dyDescent="0.25">
      <c r="A143" s="128" t="s">
        <v>329</v>
      </c>
      <c r="B143" s="2">
        <f>B123+1</f>
        <v>8</v>
      </c>
      <c r="C143" s="2" t="str">
        <f>C123</f>
        <v>D</v>
      </c>
      <c r="D143" s="2" t="str">
        <f>D123</f>
        <v>A</v>
      </c>
      <c r="E143" s="104" t="str">
        <f t="shared" si="107"/>
        <v>8D-cipA</v>
      </c>
      <c r="F143" t="s">
        <v>10</v>
      </c>
      <c r="G143" s="126" t="s">
        <v>330</v>
      </c>
      <c r="H143" s="126" t="s">
        <v>13</v>
      </c>
      <c r="I143" s="105" t="str">
        <f>IF(LEFT(H143,7)="LA CIPA","N073",INDEX(provinces!$A:$A,MATCH(LEFT(H143,LEN(H143)-2),provinces!$B:$B,0),0))</f>
        <v>N073</v>
      </c>
      <c r="J143" s="126" t="s">
        <v>202</v>
      </c>
      <c r="K143" s="105" t="str">
        <f>IF(LEFT(J143,7)="LA CIPA","N073",INDEX(provinces!A:A,MATCH(LEFT(J143,LEN(J143)-2),provinces!B:B,0),0))</f>
        <v>N068</v>
      </c>
      <c r="L143" s="126" t="s">
        <v>14</v>
      </c>
    </row>
    <row r="144" spans="1:12" x14ac:dyDescent="0.25">
      <c r="A144" s="128" t="s">
        <v>329</v>
      </c>
      <c r="B144" s="2">
        <f t="shared" ref="B144:B161" si="117">B124+1</f>
        <v>8</v>
      </c>
      <c r="C144" s="2" t="str">
        <f t="shared" ref="C144:D144" si="118">C124</f>
        <v>D</v>
      </c>
      <c r="D144" s="2" t="str">
        <f t="shared" si="118"/>
        <v>B</v>
      </c>
      <c r="E144" s="104" t="str">
        <f t="shared" si="107"/>
        <v>8D-cipB</v>
      </c>
      <c r="F144" t="s">
        <v>17</v>
      </c>
      <c r="G144" s="126" t="s">
        <v>331</v>
      </c>
      <c r="H144" s="126" t="s">
        <v>20</v>
      </c>
      <c r="I144" s="105" t="str">
        <f>IF(LEFT(H144,7)="LA CIPA","N073",INDEX(provinces!$A:$A,MATCH(LEFT(H144,LEN(H144)-2),provinces!$B:$B,0),0))</f>
        <v>N073</v>
      </c>
      <c r="J144" s="126" t="s">
        <v>205</v>
      </c>
      <c r="K144" s="105" t="str">
        <f>IF(LEFT(J144,7)="LA CIPA","N073",INDEX(provinces!A:A,MATCH(LEFT(J144,LEN(J144)-2),provinces!B:B,0),0))</f>
        <v>N112</v>
      </c>
      <c r="L144" s="126" t="s">
        <v>14</v>
      </c>
    </row>
    <row r="145" spans="1:12" x14ac:dyDescent="0.25">
      <c r="A145" s="128" t="s">
        <v>332</v>
      </c>
      <c r="B145" s="2">
        <f t="shared" si="117"/>
        <v>8</v>
      </c>
      <c r="C145" s="2" t="str">
        <f t="shared" ref="C145:D145" si="119">C125</f>
        <v>H</v>
      </c>
      <c r="D145" s="2" t="str">
        <f t="shared" si="119"/>
        <v>A</v>
      </c>
      <c r="E145" s="104" t="str">
        <f t="shared" si="107"/>
        <v>8H-cipA</v>
      </c>
      <c r="F145" t="s">
        <v>24</v>
      </c>
      <c r="G145" s="126" t="s">
        <v>333</v>
      </c>
      <c r="H145" s="126" t="s">
        <v>334</v>
      </c>
      <c r="I145" s="105" t="str">
        <f>IF(LEFT(H145,7)="LA CIPA","N073",INDEX(provinces!$A:$A,MATCH(LEFT(H145,LEN(H145)-2),provinces!$B:$B,0),0))</f>
        <v>BBW165</v>
      </c>
      <c r="J145" s="126" t="s">
        <v>13</v>
      </c>
      <c r="K145" s="105" t="str">
        <f>IF(LEFT(J145,7)="LA CIPA","N073",INDEX(provinces!A:A,MATCH(LEFT(J145,LEN(J145)-2),provinces!B:B,0),0))</f>
        <v>N073</v>
      </c>
      <c r="L145" s="126" t="s">
        <v>27</v>
      </c>
    </row>
    <row r="146" spans="1:12" x14ac:dyDescent="0.25">
      <c r="A146" s="128" t="s">
        <v>332</v>
      </c>
      <c r="B146" s="2">
        <f t="shared" si="117"/>
        <v>8</v>
      </c>
      <c r="C146" s="2" t="str">
        <f t="shared" ref="C146:D146" si="120">C126</f>
        <v>H</v>
      </c>
      <c r="D146" s="2" t="str">
        <f t="shared" si="120"/>
        <v>B</v>
      </c>
      <c r="E146" s="104" t="str">
        <f t="shared" si="107"/>
        <v>8H-cipB</v>
      </c>
      <c r="F146" t="s">
        <v>29</v>
      </c>
      <c r="G146" s="126" t="s">
        <v>335</v>
      </c>
      <c r="H146" s="126" t="s">
        <v>336</v>
      </c>
      <c r="I146" s="105" t="str">
        <f>IF(LEFT(H146,7)="LA CIPA","N073",INDEX(provinces!$A:$A,MATCH(LEFT(H146,LEN(H146)-2),provinces!$B:$B,0),0))</f>
        <v>H314</v>
      </c>
      <c r="J146" s="126" t="s">
        <v>20</v>
      </c>
      <c r="K146" s="105" t="str">
        <f>IF(LEFT(J146,7)="LA CIPA","N073",INDEX(provinces!A:A,MATCH(LEFT(J146,LEN(J146)-2),provinces!B:B,0),0))</f>
        <v>N073</v>
      </c>
      <c r="L146" s="126" t="s">
        <v>27</v>
      </c>
    </row>
    <row r="147" spans="1:12" x14ac:dyDescent="0.25">
      <c r="A147" s="128" t="s">
        <v>332</v>
      </c>
      <c r="B147" s="2">
        <f t="shared" si="117"/>
        <v>8</v>
      </c>
      <c r="C147" s="2" t="str">
        <f t="shared" ref="C147:D147" si="121">C127</f>
        <v>H</v>
      </c>
      <c r="D147" s="2" t="str">
        <f t="shared" si="121"/>
        <v>C</v>
      </c>
      <c r="E147" s="104" t="str">
        <f t="shared" si="107"/>
        <v>8H-cipC</v>
      </c>
      <c r="F147" t="s">
        <v>34</v>
      </c>
      <c r="G147" s="126" t="s">
        <v>337</v>
      </c>
      <c r="H147" s="126" t="s">
        <v>37</v>
      </c>
      <c r="I147" s="105" t="str">
        <f>IF(LEFT(H147,7)="LA CIPA","N073",INDEX(provinces!$A:$A,MATCH(LEFT(H147,LEN(H147)-2),provinces!$B:$B,0),0))</f>
        <v>N073</v>
      </c>
      <c r="J147" s="126" t="s">
        <v>211</v>
      </c>
      <c r="K147" s="105" t="str">
        <f>IF(LEFT(J147,7)="LA CIPA","N073",INDEX(provinces!A:A,MATCH(LEFT(J147,LEN(J147)-2),provinces!B:B,0),0))</f>
        <v>N025</v>
      </c>
      <c r="L147" s="126" t="s">
        <v>27</v>
      </c>
    </row>
    <row r="148" spans="1:12" x14ac:dyDescent="0.25">
      <c r="A148" s="128" t="s">
        <v>332</v>
      </c>
      <c r="B148" s="2">
        <f t="shared" si="117"/>
        <v>8</v>
      </c>
      <c r="C148" s="2" t="str">
        <f t="shared" ref="C148:D148" si="122">C128</f>
        <v>H</v>
      </c>
      <c r="D148" s="2" t="str">
        <f t="shared" si="122"/>
        <v>D</v>
      </c>
      <c r="E148" s="104" t="str">
        <f t="shared" si="107"/>
        <v>8H-cipD</v>
      </c>
      <c r="F148" t="s">
        <v>39</v>
      </c>
      <c r="G148" s="126" t="s">
        <v>338</v>
      </c>
      <c r="H148" s="126" t="s">
        <v>42</v>
      </c>
      <c r="I148" s="105" t="str">
        <f>IF(LEFT(H148,7)="LA CIPA","N073",INDEX(provinces!$A:$A,MATCH(LEFT(H148,LEN(H148)-2),provinces!$B:$B,0),0))</f>
        <v>N073</v>
      </c>
      <c r="J148" s="126" t="s">
        <v>213</v>
      </c>
      <c r="K148" s="105" t="str">
        <f>IF(LEFT(J148,7)="LA CIPA","N073",INDEX(provinces!A:A,MATCH(LEFT(J148,LEN(J148)-2),provinces!B:B,0),0))</f>
        <v>N103</v>
      </c>
      <c r="L148" s="126" t="s">
        <v>27</v>
      </c>
    </row>
    <row r="149" spans="1:12" x14ac:dyDescent="0.25">
      <c r="A149" s="128" t="s">
        <v>332</v>
      </c>
      <c r="B149" s="2">
        <f t="shared" si="117"/>
        <v>8</v>
      </c>
      <c r="C149" s="2" t="str">
        <f t="shared" ref="C149:D149" si="123">C129</f>
        <v>H</v>
      </c>
      <c r="D149" s="2" t="str">
        <f t="shared" si="123"/>
        <v>E</v>
      </c>
      <c r="E149" s="104" t="str">
        <f t="shared" si="107"/>
        <v>8H-cipE</v>
      </c>
      <c r="F149" t="s">
        <v>45</v>
      </c>
      <c r="G149" s="126" t="s">
        <v>339</v>
      </c>
      <c r="H149" s="126" t="s">
        <v>48</v>
      </c>
      <c r="I149" s="105" t="str">
        <f>IF(LEFT(H149,7)="LA CIPA","N073",INDEX(provinces!$A:$A,MATCH(LEFT(H149,LEN(H149)-2),provinces!$B:$B,0),0))</f>
        <v>N073</v>
      </c>
      <c r="J149" s="126" t="s">
        <v>215</v>
      </c>
      <c r="K149" s="105" t="str">
        <f>IF(LEFT(J149,7)="LA CIPA","N073",INDEX(provinces!A:A,MATCH(LEFT(J149,LEN(J149)-2),provinces!B:B,0),0))</f>
        <v>N076</v>
      </c>
      <c r="L149" s="126" t="s">
        <v>27</v>
      </c>
    </row>
    <row r="150" spans="1:12" x14ac:dyDescent="0.25">
      <c r="A150" s="128" t="s">
        <v>332</v>
      </c>
      <c r="B150" s="2">
        <f t="shared" si="117"/>
        <v>8</v>
      </c>
      <c r="C150" s="2" t="str">
        <f t="shared" ref="C150:D150" si="124">C130</f>
        <v>H</v>
      </c>
      <c r="D150" s="2" t="str">
        <f t="shared" si="124"/>
        <v>F</v>
      </c>
      <c r="E150" s="104" t="str">
        <f t="shared" si="107"/>
        <v>8H-cipF</v>
      </c>
      <c r="F150" t="s">
        <v>51</v>
      </c>
      <c r="G150" s="126" t="s">
        <v>340</v>
      </c>
      <c r="H150" s="126" t="s">
        <v>217</v>
      </c>
      <c r="I150" s="105" t="str">
        <f>IF(LEFT(H150,7)="LA CIPA","N073",INDEX(provinces!$A:$A,MATCH(LEFT(H150,LEN(H150)-2),provinces!$B:$B,0),0))</f>
        <v>N207</v>
      </c>
      <c r="J150" s="126" t="s">
        <v>53</v>
      </c>
      <c r="K150" s="105" t="str">
        <f>IF(LEFT(J150,7)="LA CIPA","N073",INDEX(provinces!A:A,MATCH(LEFT(J150,LEN(J150)-2),provinces!B:B,0),0))</f>
        <v>N073</v>
      </c>
      <c r="L150" s="126" t="s">
        <v>341</v>
      </c>
    </row>
    <row r="151" spans="1:12" x14ac:dyDescent="0.25">
      <c r="A151" s="128" t="s">
        <v>332</v>
      </c>
      <c r="B151" s="2">
        <f t="shared" si="117"/>
        <v>8</v>
      </c>
      <c r="C151" s="2" t="str">
        <f t="shared" ref="C151:D151" si="125">C131</f>
        <v>H</v>
      </c>
      <c r="D151" s="2" t="str">
        <f t="shared" si="125"/>
        <v>G</v>
      </c>
      <c r="E151" s="104" t="str">
        <f t="shared" si="107"/>
        <v>8H-cipG</v>
      </c>
      <c r="F151" t="s">
        <v>58</v>
      </c>
      <c r="G151" s="126" t="s">
        <v>342</v>
      </c>
      <c r="H151" s="126" t="s">
        <v>219</v>
      </c>
      <c r="I151" s="105" t="str">
        <f>IF(LEFT(H151,7)="LA CIPA","N073",INDEX(provinces!$A:$A,MATCH(LEFT(H151,LEN(H151)-2),provinces!$B:$B,0),0))</f>
        <v>N207</v>
      </c>
      <c r="J151" s="126" t="s">
        <v>60</v>
      </c>
      <c r="K151" s="105" t="str">
        <f>IF(LEFT(J151,7)="LA CIPA","N073",INDEX(provinces!A:A,MATCH(LEFT(J151,LEN(J151)-2),provinces!B:B,0),0))</f>
        <v>N073</v>
      </c>
      <c r="L151" s="126" t="s">
        <v>174</v>
      </c>
    </row>
    <row r="152" spans="1:12" x14ac:dyDescent="0.25">
      <c r="A152" s="128" t="s">
        <v>332</v>
      </c>
      <c r="B152" s="2">
        <f t="shared" si="117"/>
        <v>8</v>
      </c>
      <c r="C152" s="2" t="str">
        <f t="shared" ref="C152:D152" si="126">C132</f>
        <v>H</v>
      </c>
      <c r="D152" s="2" t="str">
        <f t="shared" si="126"/>
        <v>H</v>
      </c>
      <c r="E152" s="104" t="str">
        <f t="shared" si="107"/>
        <v>8H-cipH</v>
      </c>
      <c r="F152" t="s">
        <v>63</v>
      </c>
      <c r="G152" s="126" t="s">
        <v>343</v>
      </c>
      <c r="H152" s="126" t="s">
        <v>221</v>
      </c>
      <c r="I152" s="105" t="str">
        <f>IF(LEFT(H152,7)="LA CIPA","N073",INDEX(provinces!$A:$A,MATCH(LEFT(H152,LEN(H152)-2),provinces!$B:$B,0),0))</f>
        <v>N037</v>
      </c>
      <c r="J152" s="126" t="s">
        <v>65</v>
      </c>
      <c r="K152" s="105" t="str">
        <f>IF(LEFT(J152,7)="LA CIPA","N073",INDEX(provinces!A:A,MATCH(LEFT(J152,LEN(J152)-2),provinces!B:B,0),0))</f>
        <v>N073</v>
      </c>
      <c r="L152" s="126" t="s">
        <v>27</v>
      </c>
    </row>
    <row r="153" spans="1:12" x14ac:dyDescent="0.25">
      <c r="A153" s="128" t="s">
        <v>332</v>
      </c>
      <c r="B153" s="2">
        <f t="shared" si="117"/>
        <v>8</v>
      </c>
      <c r="C153" s="2" t="str">
        <f t="shared" ref="C153:D153" si="127">C133</f>
        <v>H</v>
      </c>
      <c r="D153" s="2" t="str">
        <f t="shared" si="127"/>
        <v>I</v>
      </c>
      <c r="E153" s="104" t="str">
        <f t="shared" si="107"/>
        <v>8H-cipI</v>
      </c>
      <c r="F153" t="s">
        <v>69</v>
      </c>
      <c r="G153" s="126" t="s">
        <v>344</v>
      </c>
      <c r="H153" s="126" t="s">
        <v>72</v>
      </c>
      <c r="I153" s="105" t="str">
        <f>IF(LEFT(H153,7)="LA CIPA","N073",INDEX(provinces!$A:$A,MATCH(LEFT(H153,LEN(H153)-2),provinces!$B:$B,0),0))</f>
        <v>N073</v>
      </c>
      <c r="J153" s="126" t="s">
        <v>223</v>
      </c>
      <c r="K153" s="105" t="str">
        <f>IF(LEFT(J153,7)="LA CIPA","N073",INDEX(provinces!A:A,MATCH(LEFT(J153,LEN(J153)-2),provinces!B:B,0),0))</f>
        <v>N156</v>
      </c>
      <c r="L153" s="126" t="s">
        <v>55</v>
      </c>
    </row>
    <row r="154" spans="1:12" x14ac:dyDescent="0.25">
      <c r="A154" s="128" t="s">
        <v>332</v>
      </c>
      <c r="B154" s="2">
        <f t="shared" si="117"/>
        <v>8</v>
      </c>
      <c r="C154" s="2" t="str">
        <f t="shared" ref="C154:D154" si="128">C134</f>
        <v>H</v>
      </c>
      <c r="D154" s="2" t="str">
        <f t="shared" si="128"/>
        <v>J</v>
      </c>
      <c r="E154" s="104" t="str">
        <f t="shared" si="107"/>
        <v>8H-cipJ</v>
      </c>
      <c r="F154" t="s">
        <v>76</v>
      </c>
      <c r="G154" s="126" t="s">
        <v>345</v>
      </c>
      <c r="H154" s="126" t="s">
        <v>79</v>
      </c>
      <c r="I154" s="105" t="str">
        <f>IF(LEFT(H154,7)="LA CIPA","N073",INDEX(provinces!$A:$A,MATCH(LEFT(H154,LEN(H154)-2),provinces!$B:$B,0),0))</f>
        <v>N073</v>
      </c>
      <c r="J154" s="126" t="s">
        <v>225</v>
      </c>
      <c r="K154" s="105" t="str">
        <f>IF(LEFT(J154,7)="LA CIPA","N073",INDEX(provinces!A:A,MATCH(LEFT(J154,LEN(J154)-2),provinces!B:B,0),0))</f>
        <v>N176</v>
      </c>
      <c r="L154" s="126" t="s">
        <v>55</v>
      </c>
    </row>
    <row r="155" spans="1:12" x14ac:dyDescent="0.25">
      <c r="A155" s="128" t="s">
        <v>332</v>
      </c>
      <c r="B155" s="2">
        <f t="shared" si="117"/>
        <v>8</v>
      </c>
      <c r="C155" s="2" t="str">
        <f t="shared" ref="C155:D155" si="129">C135</f>
        <v>H</v>
      </c>
      <c r="D155" s="2" t="str">
        <f t="shared" si="129"/>
        <v>K</v>
      </c>
      <c r="E155" s="104" t="str">
        <f t="shared" si="107"/>
        <v>8H-cipK</v>
      </c>
      <c r="F155" t="s">
        <v>82</v>
      </c>
      <c r="G155" s="126" t="s">
        <v>346</v>
      </c>
      <c r="H155" s="126" t="s">
        <v>85</v>
      </c>
      <c r="I155" s="105" t="str">
        <f>IF(LEFT(H155,7)="LA CIPA","N073",INDEX(provinces!$A:$A,MATCH(LEFT(H155,LEN(H155)-2),provinces!$B:$B,0),0))</f>
        <v>N073</v>
      </c>
      <c r="J155" s="126" t="s">
        <v>227</v>
      </c>
      <c r="K155" s="105" t="str">
        <f>IF(LEFT(J155,7)="LA CIPA","N073",INDEX(provinces!A:A,MATCH(LEFT(J155,LEN(J155)-2),provinces!B:B,0),0))</f>
        <v>N176</v>
      </c>
      <c r="L155" s="126" t="s">
        <v>55</v>
      </c>
    </row>
    <row r="156" spans="1:12" x14ac:dyDescent="0.25">
      <c r="A156" s="128" t="s">
        <v>332</v>
      </c>
      <c r="B156" s="2">
        <f t="shared" si="117"/>
        <v>8</v>
      </c>
      <c r="C156" s="2" t="str">
        <f t="shared" ref="C156:D156" si="130">C136</f>
        <v>H</v>
      </c>
      <c r="D156" s="2" t="str">
        <f t="shared" si="130"/>
        <v>L</v>
      </c>
      <c r="E156" s="104" t="str">
        <f t="shared" si="107"/>
        <v>8H-cipL</v>
      </c>
      <c r="F156" t="s">
        <v>87</v>
      </c>
      <c r="G156" s="126" t="s">
        <v>347</v>
      </c>
      <c r="H156" s="126" t="s">
        <v>89</v>
      </c>
      <c r="I156" s="105" t="str">
        <f>IF(LEFT(H156,7)="LA CIPA","N073",INDEX(provinces!$A:$A,MATCH(LEFT(H156,LEN(H156)-2),provinces!$B:$B,0),0))</f>
        <v>N073</v>
      </c>
      <c r="J156" s="126" t="s">
        <v>229</v>
      </c>
      <c r="K156" s="105" t="str">
        <f>IF(LEFT(J156,7)="LA CIPA","N073",INDEX(provinces!A:A,MATCH(LEFT(J156,LEN(J156)-2),provinces!B:B,0),0))</f>
        <v>N118</v>
      </c>
      <c r="L156" s="126" t="s">
        <v>91</v>
      </c>
    </row>
    <row r="157" spans="1:12" x14ac:dyDescent="0.25">
      <c r="A157" s="128" t="s">
        <v>332</v>
      </c>
      <c r="B157" s="2">
        <f t="shared" si="117"/>
        <v>8</v>
      </c>
      <c r="C157" s="2" t="str">
        <f t="shared" ref="C157:D157" si="131">C137</f>
        <v>H</v>
      </c>
      <c r="D157" s="2" t="str">
        <f t="shared" si="131"/>
        <v>M</v>
      </c>
      <c r="E157" s="104" t="str">
        <f t="shared" si="107"/>
        <v>8H-cipM</v>
      </c>
      <c r="F157" t="s">
        <v>93</v>
      </c>
      <c r="G157" s="126" t="s">
        <v>348</v>
      </c>
      <c r="H157" s="126" t="s">
        <v>95</v>
      </c>
      <c r="I157" s="105" t="str">
        <f>IF(LEFT(H157,7)="LA CIPA","N073",INDEX(provinces!$A:$A,MATCH(LEFT(H157,LEN(H157)-2),provinces!$B:$B,0),0))</f>
        <v>N073</v>
      </c>
      <c r="J157" s="126" t="s">
        <v>232</v>
      </c>
      <c r="K157" s="105" t="str">
        <f>IF(LEFT(J157,7)="LA CIPA","N073",INDEX(provinces!A:A,MATCH(LEFT(J157,LEN(J157)-2),provinces!B:B,0),0))</f>
        <v>N041</v>
      </c>
      <c r="L157" s="126" t="s">
        <v>91</v>
      </c>
    </row>
    <row r="158" spans="1:12" x14ac:dyDescent="0.25">
      <c r="A158" s="128" t="s">
        <v>332</v>
      </c>
      <c r="B158" s="2">
        <f t="shared" si="117"/>
        <v>8</v>
      </c>
      <c r="C158" s="2" t="str">
        <f t="shared" ref="C158:D158" si="132">C138</f>
        <v>H</v>
      </c>
      <c r="D158" s="2" t="str">
        <f t="shared" si="132"/>
        <v>N</v>
      </c>
      <c r="E158" s="104" t="str">
        <f t="shared" si="107"/>
        <v>8H-cipN</v>
      </c>
      <c r="F158" t="s">
        <v>98</v>
      </c>
      <c r="G158" s="126" t="s">
        <v>349</v>
      </c>
      <c r="H158" s="126" t="s">
        <v>100</v>
      </c>
      <c r="I158" s="105" t="str">
        <f>IF(LEFT(H158,7)="LA CIPA","N073",INDEX(provinces!$A:$A,MATCH(LEFT(H158,LEN(H158)-2),provinces!$B:$B,0),0))</f>
        <v>N073</v>
      </c>
      <c r="J158" s="126" t="s">
        <v>234</v>
      </c>
      <c r="K158" s="105" t="str">
        <f>IF(LEFT(J158,7)="LA CIPA","N073",INDEX(provinces!A:A,MATCH(LEFT(J158,LEN(J158)-2),provinces!B:B,0),0))</f>
        <v>N102</v>
      </c>
      <c r="L158" s="126" t="s">
        <v>91</v>
      </c>
    </row>
    <row r="159" spans="1:12" x14ac:dyDescent="0.25">
      <c r="A159" s="128" t="s">
        <v>332</v>
      </c>
      <c r="B159" s="2">
        <f t="shared" si="117"/>
        <v>8</v>
      </c>
      <c r="C159" s="2" t="str">
        <f t="shared" ref="C159:D159" si="133">C139</f>
        <v>H</v>
      </c>
      <c r="D159" s="2" t="str">
        <f t="shared" si="133"/>
        <v>O</v>
      </c>
      <c r="E159" s="104" t="str">
        <f t="shared" si="107"/>
        <v>8H-cipO</v>
      </c>
      <c r="F159" t="s">
        <v>103</v>
      </c>
      <c r="G159" s="126" t="s">
        <v>350</v>
      </c>
      <c r="H159" s="126" t="s">
        <v>236</v>
      </c>
      <c r="I159" s="105" t="str">
        <f>IF(LEFT(H159,7)="LA CIPA","N073",INDEX(provinces!$A:$A,MATCH(LEFT(H159,LEN(H159)-2),provinces!$B:$B,0),0))</f>
        <v>N160</v>
      </c>
      <c r="J159" s="126" t="s">
        <v>106</v>
      </c>
      <c r="K159" s="105" t="str">
        <f>IF(LEFT(J159,7)="LA CIPA","N073",INDEX(provinces!A:A,MATCH(LEFT(J159,LEN(J159)-2),provinces!B:B,0),0))</f>
        <v>N073</v>
      </c>
      <c r="L159" s="126" t="s">
        <v>136</v>
      </c>
    </row>
    <row r="160" spans="1:12" x14ac:dyDescent="0.25">
      <c r="A160" s="128" t="s">
        <v>332</v>
      </c>
      <c r="B160" s="2">
        <f t="shared" si="117"/>
        <v>8</v>
      </c>
      <c r="C160" s="2" t="str">
        <f t="shared" ref="C160:D160" si="134">C140</f>
        <v>H</v>
      </c>
      <c r="D160" s="2" t="str">
        <f t="shared" si="134"/>
        <v>P</v>
      </c>
      <c r="E160" s="104" t="str">
        <f t="shared" si="107"/>
        <v>8H-cipP</v>
      </c>
      <c r="F160" t="s">
        <v>108</v>
      </c>
      <c r="G160" s="126" t="s">
        <v>351</v>
      </c>
      <c r="H160" s="126" t="s">
        <v>238</v>
      </c>
      <c r="I160" s="105" t="str">
        <f>IF(LEFT(H160,7)="LA CIPA","N073",INDEX(provinces!$A:$A,MATCH(LEFT(H160,LEN(H160)-2),provinces!$B:$B,0),0))</f>
        <v>N100</v>
      </c>
      <c r="J160" s="126" t="s">
        <v>111</v>
      </c>
      <c r="K160" s="105" t="str">
        <f>IF(LEFT(J160,7)="LA CIPA","N073",INDEX(provinces!A:A,MATCH(LEFT(J160,LEN(J160)-2),provinces!B:B,0),0))</f>
        <v>N073</v>
      </c>
      <c r="L160" s="126" t="s">
        <v>230</v>
      </c>
    </row>
    <row r="161" spans="1:12" x14ac:dyDescent="0.25">
      <c r="A161" s="128" t="s">
        <v>332</v>
      </c>
      <c r="B161" s="2">
        <f t="shared" si="117"/>
        <v>8</v>
      </c>
      <c r="C161" s="2" t="str">
        <f t="shared" ref="C161:D161" si="135">C141</f>
        <v>H</v>
      </c>
      <c r="D161" s="2" t="str">
        <f t="shared" si="135"/>
        <v>Q</v>
      </c>
      <c r="E161" s="104" t="str">
        <f t="shared" si="107"/>
        <v>8H-cipQ</v>
      </c>
      <c r="F161" t="s">
        <v>114</v>
      </c>
      <c r="G161" s="126" t="s">
        <v>352</v>
      </c>
      <c r="H161" s="126" t="s">
        <v>240</v>
      </c>
      <c r="I161" s="105" t="str">
        <f>IF(LEFT(H161,7)="LA CIPA","N073",INDEX(provinces!$A:$A,MATCH(LEFT(H161,LEN(H161)-2),provinces!$B:$B,0),0))</f>
        <v>N074</v>
      </c>
      <c r="J161" s="126" t="s">
        <v>117</v>
      </c>
      <c r="K161" s="105" t="str">
        <f>IF(LEFT(J161,7)="LA CIPA","N073",INDEX(provinces!A:A,MATCH(LEFT(J161,LEN(J161)-2),provinces!B:B,0),0))</f>
        <v>N073</v>
      </c>
      <c r="L161" s="126" t="s">
        <v>230</v>
      </c>
    </row>
    <row r="162" spans="1:12" x14ac:dyDescent="0.25">
      <c r="A162" s="132" t="str">
        <f>CONCATENATE("Journée ",B162)</f>
        <v>Journée 9</v>
      </c>
      <c r="B162" s="131">
        <f>B142+1</f>
        <v>9</v>
      </c>
      <c r="C162" s="123"/>
      <c r="D162" s="123"/>
      <c r="F162"/>
      <c r="G162" s="73"/>
      <c r="H162" s="102"/>
      <c r="J162" s="100" t="str">
        <f>CONCATENATE("Semaine du ",DAY(A165)-1," &amp; ",DAY(A167)," ",INDEX(M$3:M$14,MONTH(A167),0),YEAR(A167))</f>
        <v>Semaine du 20 &amp; 21 novembre2015</v>
      </c>
      <c r="L162" s="126"/>
    </row>
    <row r="163" spans="1:12" x14ac:dyDescent="0.25">
      <c r="A163" s="128" t="s">
        <v>353</v>
      </c>
      <c r="B163" s="2">
        <f>B143+1</f>
        <v>9</v>
      </c>
      <c r="C163" s="2" t="str">
        <f>C143</f>
        <v>D</v>
      </c>
      <c r="D163" s="2" t="str">
        <f>D143</f>
        <v>A</v>
      </c>
      <c r="E163" s="104" t="str">
        <f t="shared" si="107"/>
        <v>9D-cipA</v>
      </c>
      <c r="F163" t="s">
        <v>10</v>
      </c>
      <c r="G163" s="126" t="s">
        <v>354</v>
      </c>
      <c r="H163" s="126" t="s">
        <v>13</v>
      </c>
      <c r="I163" s="105" t="str">
        <f>IF(LEFT(H163,7)="LA CIPA","N073",INDEX(provinces!$A:$A,MATCH(LEFT(H163,LEN(H163)-2),provinces!$B:$B,0),0))</f>
        <v>N073</v>
      </c>
      <c r="J163" s="126" t="s">
        <v>12</v>
      </c>
      <c r="K163" s="105" t="str">
        <f>IF(LEFT(J163,7)="LA CIPA","N073",INDEX(provinces!A:A,MATCH(LEFT(J163,LEN(J163)-2),provinces!B:B,0),0))</f>
        <v>N131</v>
      </c>
      <c r="L163" s="126" t="s">
        <v>14</v>
      </c>
    </row>
    <row r="164" spans="1:12" x14ac:dyDescent="0.25">
      <c r="A164" s="128" t="s">
        <v>353</v>
      </c>
      <c r="B164" s="2">
        <f t="shared" ref="B164:B181" si="136">B144+1</f>
        <v>9</v>
      </c>
      <c r="C164" s="2" t="str">
        <f t="shared" ref="C164:D164" si="137">C144</f>
        <v>D</v>
      </c>
      <c r="D164" s="2" t="str">
        <f t="shared" si="137"/>
        <v>B</v>
      </c>
      <c r="E164" s="104" t="str">
        <f t="shared" si="107"/>
        <v>9D-cipB</v>
      </c>
      <c r="F164" t="s">
        <v>17</v>
      </c>
      <c r="G164" s="126" t="s">
        <v>355</v>
      </c>
      <c r="H164" s="126" t="s">
        <v>20</v>
      </c>
      <c r="I164" s="105" t="str">
        <f>IF(LEFT(H164,7)="LA CIPA","N073",INDEX(provinces!$A:$A,MATCH(LEFT(H164,LEN(H164)-2),provinces!$B:$B,0),0))</f>
        <v>N073</v>
      </c>
      <c r="J164" s="126" t="s">
        <v>19</v>
      </c>
      <c r="K164" s="105" t="str">
        <f>IF(LEFT(J164,7)="LA CIPA","N073",INDEX(provinces!A:A,MATCH(LEFT(J164,LEN(J164)-2),provinces!B:B,0),0))</f>
        <v>N023</v>
      </c>
      <c r="L164" s="126" t="s">
        <v>14</v>
      </c>
    </row>
    <row r="165" spans="1:12" x14ac:dyDescent="0.25">
      <c r="A165" s="128" t="s">
        <v>356</v>
      </c>
      <c r="B165" s="2">
        <f t="shared" si="136"/>
        <v>9</v>
      </c>
      <c r="C165" s="2" t="str">
        <f t="shared" ref="C165:D165" si="138">C145</f>
        <v>H</v>
      </c>
      <c r="D165" s="2" t="str">
        <f t="shared" si="138"/>
        <v>A</v>
      </c>
      <c r="E165" s="104" t="str">
        <f t="shared" si="107"/>
        <v>9H-cipA</v>
      </c>
      <c r="F165" t="s">
        <v>24</v>
      </c>
      <c r="G165" s="126" t="s">
        <v>357</v>
      </c>
      <c r="H165" s="126" t="s">
        <v>358</v>
      </c>
      <c r="I165" s="105" t="str">
        <f>IF(LEFT(H165,7)="LA CIPA","N073",INDEX(provinces!$A:$A,MATCH(LEFT(H165,LEN(H165)-2),provinces!$B:$B,0),0))</f>
        <v>LK052</v>
      </c>
      <c r="J165" s="126" t="s">
        <v>13</v>
      </c>
      <c r="K165" s="105" t="str">
        <f>IF(LEFT(J165,7)="LA CIPA","N073",INDEX(provinces!A:A,MATCH(LEFT(J165,LEN(J165)-2),provinces!B:B,0),0))</f>
        <v>N073</v>
      </c>
      <c r="L165" s="126" t="s">
        <v>27</v>
      </c>
    </row>
    <row r="166" spans="1:12" x14ac:dyDescent="0.25">
      <c r="A166" s="128" t="s">
        <v>356</v>
      </c>
      <c r="B166" s="2">
        <f t="shared" si="136"/>
        <v>9</v>
      </c>
      <c r="C166" s="2" t="str">
        <f t="shared" ref="C166:D166" si="139">C146</f>
        <v>H</v>
      </c>
      <c r="D166" s="2" t="str">
        <f t="shared" si="139"/>
        <v>B</v>
      </c>
      <c r="E166" s="104" t="str">
        <f t="shared" si="107"/>
        <v>9H-cipB</v>
      </c>
      <c r="F166" t="s">
        <v>29</v>
      </c>
      <c r="G166" s="126" t="s">
        <v>359</v>
      </c>
      <c r="H166" s="126" t="s">
        <v>360</v>
      </c>
      <c r="I166" s="105" t="str">
        <f>IF(LEFT(H166,7)="LA CIPA","N073",INDEX(provinces!$A:$A,MATCH(LEFT(H166,LEN(H166)-2),provinces!$B:$B,0),0))</f>
        <v>BBW179</v>
      </c>
      <c r="J166" s="126" t="s">
        <v>20</v>
      </c>
      <c r="K166" s="105" t="str">
        <f>IF(LEFT(J166,7)="LA CIPA","N073",INDEX(provinces!A:A,MATCH(LEFT(J166,LEN(J166)-2),provinces!B:B,0),0))</f>
        <v>N073</v>
      </c>
      <c r="L166" s="126" t="s">
        <v>27</v>
      </c>
    </row>
    <row r="167" spans="1:12" x14ac:dyDescent="0.25">
      <c r="A167" s="128" t="s">
        <v>356</v>
      </c>
      <c r="B167" s="2">
        <f t="shared" si="136"/>
        <v>9</v>
      </c>
      <c r="C167" s="2" t="str">
        <f t="shared" ref="C167:D167" si="140">C147</f>
        <v>H</v>
      </c>
      <c r="D167" s="2" t="str">
        <f t="shared" si="140"/>
        <v>C</v>
      </c>
      <c r="E167" s="104" t="str">
        <f t="shared" si="107"/>
        <v>9H-cipC</v>
      </c>
      <c r="F167" t="s">
        <v>34</v>
      </c>
      <c r="G167" s="126" t="s">
        <v>361</v>
      </c>
      <c r="H167" s="126" t="s">
        <v>37</v>
      </c>
      <c r="I167" s="105" t="str">
        <f>IF(LEFT(H167,7)="LA CIPA","N073",INDEX(provinces!$A:$A,MATCH(LEFT(H167,LEN(H167)-2),provinces!$B:$B,0),0))</f>
        <v>N073</v>
      </c>
      <c r="J167" s="126" t="s">
        <v>36</v>
      </c>
      <c r="K167" s="105" t="str">
        <f>IF(LEFT(J167,7)="LA CIPA","N073",INDEX(provinces!A:A,MATCH(LEFT(J167,LEN(J167)-2),provinces!B:B,0),0))</f>
        <v>N041</v>
      </c>
      <c r="L167" s="126" t="s">
        <v>27</v>
      </c>
    </row>
    <row r="168" spans="1:12" x14ac:dyDescent="0.25">
      <c r="A168" s="128" t="s">
        <v>356</v>
      </c>
      <c r="B168" s="2">
        <f t="shared" si="136"/>
        <v>9</v>
      </c>
      <c r="C168" s="2" t="str">
        <f t="shared" ref="C168:D168" si="141">C148</f>
        <v>H</v>
      </c>
      <c r="D168" s="2" t="str">
        <f t="shared" si="141"/>
        <v>D</v>
      </c>
      <c r="E168" s="104" t="str">
        <f t="shared" si="107"/>
        <v>9H-cipD</v>
      </c>
      <c r="F168" t="s">
        <v>39</v>
      </c>
      <c r="G168" s="126" t="s">
        <v>362</v>
      </c>
      <c r="H168" s="126" t="s">
        <v>42</v>
      </c>
      <c r="I168" s="105" t="str">
        <f>IF(LEFT(H168,7)="LA CIPA","N073",INDEX(provinces!$A:$A,MATCH(LEFT(H168,LEN(H168)-2),provinces!$B:$B,0),0))</f>
        <v>N073</v>
      </c>
      <c r="J168" s="126" t="s">
        <v>41</v>
      </c>
      <c r="K168" s="105" t="str">
        <f>IF(LEFT(J168,7)="LA CIPA","N073",INDEX(provinces!A:A,MATCH(LEFT(J168,LEN(J168)-2),provinces!B:B,0),0))</f>
        <v>N104</v>
      </c>
      <c r="L168" s="126" t="s">
        <v>27</v>
      </c>
    </row>
    <row r="169" spans="1:12" x14ac:dyDescent="0.25">
      <c r="A169" s="128" t="s">
        <v>356</v>
      </c>
      <c r="B169" s="2">
        <f t="shared" si="136"/>
        <v>9</v>
      </c>
      <c r="C169" s="2" t="str">
        <f t="shared" ref="C169:D169" si="142">C149</f>
        <v>H</v>
      </c>
      <c r="D169" s="2" t="str">
        <f t="shared" si="142"/>
        <v>E</v>
      </c>
      <c r="E169" s="104" t="str">
        <f t="shared" si="107"/>
        <v>9H-cipE</v>
      </c>
      <c r="F169" t="s">
        <v>45</v>
      </c>
      <c r="G169" s="126" t="s">
        <v>363</v>
      </c>
      <c r="H169" s="126" t="s">
        <v>48</v>
      </c>
      <c r="I169" s="105" t="str">
        <f>IF(LEFT(H169,7)="LA CIPA","N073",INDEX(provinces!$A:$A,MATCH(LEFT(H169,LEN(H169)-2),provinces!$B:$B,0),0))</f>
        <v>N073</v>
      </c>
      <c r="J169" s="126" t="s">
        <v>47</v>
      </c>
      <c r="K169" s="105" t="str">
        <f>IF(LEFT(J169,7)="LA CIPA","N073",INDEX(provinces!A:A,MATCH(LEFT(J169,LEN(J169)-2),provinces!B:B,0),0))</f>
        <v>N051</v>
      </c>
      <c r="L169" s="126" t="s">
        <v>27</v>
      </c>
    </row>
    <row r="170" spans="1:12" x14ac:dyDescent="0.25">
      <c r="A170" s="128" t="s">
        <v>356</v>
      </c>
      <c r="B170" s="2">
        <f t="shared" si="136"/>
        <v>9</v>
      </c>
      <c r="C170" s="2" t="str">
        <f t="shared" ref="C170:D170" si="143">C150</f>
        <v>H</v>
      </c>
      <c r="D170" s="2" t="str">
        <f t="shared" si="143"/>
        <v>F</v>
      </c>
      <c r="E170" s="104" t="str">
        <f t="shared" si="107"/>
        <v>9H-cipF</v>
      </c>
      <c r="F170" t="s">
        <v>51</v>
      </c>
      <c r="G170" s="126" t="s">
        <v>364</v>
      </c>
      <c r="H170" s="126" t="s">
        <v>54</v>
      </c>
      <c r="I170" s="105" t="str">
        <f>IF(LEFT(H170,7)="LA CIPA","N073",INDEX(provinces!$A:$A,MATCH(LEFT(H170,LEN(H170)-2),provinces!$B:$B,0),0))</f>
        <v>N131</v>
      </c>
      <c r="J170" s="126" t="s">
        <v>53</v>
      </c>
      <c r="K170" s="105" t="str">
        <f>IF(LEFT(J170,7)="LA CIPA","N073",INDEX(provinces!A:A,MATCH(LEFT(J170,LEN(J170)-2),provinces!B:B,0),0))</f>
        <v>N073</v>
      </c>
      <c r="L170" s="126" t="s">
        <v>174</v>
      </c>
    </row>
    <row r="171" spans="1:12" x14ac:dyDescent="0.25">
      <c r="A171" s="128" t="s">
        <v>356</v>
      </c>
      <c r="B171" s="2">
        <f t="shared" si="136"/>
        <v>9</v>
      </c>
      <c r="C171" s="2" t="str">
        <f t="shared" ref="C171:D171" si="144">C151</f>
        <v>H</v>
      </c>
      <c r="D171" s="2" t="str">
        <f t="shared" si="144"/>
        <v>G</v>
      </c>
      <c r="E171" s="104" t="str">
        <f t="shared" si="107"/>
        <v>9H-cipG</v>
      </c>
      <c r="F171" t="s">
        <v>58</v>
      </c>
      <c r="G171" s="126" t="s">
        <v>365</v>
      </c>
      <c r="H171" s="126" t="s">
        <v>61</v>
      </c>
      <c r="I171" s="105" t="str">
        <f>IF(LEFT(H171,7)="LA CIPA","N073",INDEX(provinces!$A:$A,MATCH(LEFT(H171,LEN(H171)-2),provinces!$B:$B,0),0))</f>
        <v>N118</v>
      </c>
      <c r="J171" s="126" t="s">
        <v>60</v>
      </c>
      <c r="K171" s="105" t="str">
        <f>IF(LEFT(J171,7)="LA CIPA","N073",INDEX(provinces!A:A,MATCH(LEFT(J171,LEN(J171)-2),provinces!B:B,0),0))</f>
        <v>N073</v>
      </c>
      <c r="L171" s="126" t="s">
        <v>341</v>
      </c>
    </row>
    <row r="172" spans="1:12" x14ac:dyDescent="0.25">
      <c r="A172" s="128" t="s">
        <v>356</v>
      </c>
      <c r="B172" s="2">
        <f t="shared" si="136"/>
        <v>9</v>
      </c>
      <c r="C172" s="2" t="str">
        <f t="shared" ref="C172:D172" si="145">C152</f>
        <v>H</v>
      </c>
      <c r="D172" s="2" t="str">
        <f t="shared" si="145"/>
        <v>H</v>
      </c>
      <c r="E172" s="104" t="str">
        <f t="shared" si="107"/>
        <v>9H-cipH</v>
      </c>
      <c r="F172" t="s">
        <v>63</v>
      </c>
      <c r="G172" s="126" t="s">
        <v>366</v>
      </c>
      <c r="H172" s="126" t="s">
        <v>66</v>
      </c>
      <c r="I172" s="105" t="str">
        <f>IF(LEFT(H172,7)="LA CIPA","N073",INDEX(provinces!$A:$A,MATCH(LEFT(H172,LEN(H172)-2),provinces!$B:$B,0),0))</f>
        <v>N218</v>
      </c>
      <c r="J172" s="126" t="s">
        <v>65</v>
      </c>
      <c r="K172" s="105" t="str">
        <f>IF(LEFT(J172,7)="LA CIPA","N073",INDEX(provinces!A:A,MATCH(LEFT(J172,LEN(J172)-2),provinces!B:B,0),0))</f>
        <v>N073</v>
      </c>
      <c r="L172" s="126" t="s">
        <v>73</v>
      </c>
    </row>
    <row r="173" spans="1:12" x14ac:dyDescent="0.25">
      <c r="A173" s="128" t="s">
        <v>356</v>
      </c>
      <c r="B173" s="2">
        <f t="shared" si="136"/>
        <v>9</v>
      </c>
      <c r="C173" s="2" t="str">
        <f t="shared" ref="C173:D173" si="146">C153</f>
        <v>H</v>
      </c>
      <c r="D173" s="2" t="str">
        <f t="shared" si="146"/>
        <v>I</v>
      </c>
      <c r="E173" s="104" t="str">
        <f t="shared" si="107"/>
        <v>9H-cipI</v>
      </c>
      <c r="F173" t="s">
        <v>69</v>
      </c>
      <c r="G173" s="126" t="s">
        <v>367</v>
      </c>
      <c r="H173" s="126" t="s">
        <v>72</v>
      </c>
      <c r="I173" s="105" t="str">
        <f>IF(LEFT(H173,7)="LA CIPA","N073",INDEX(provinces!$A:$A,MATCH(LEFT(H173,LEN(H173)-2),provinces!$B:$B,0),0))</f>
        <v>N073</v>
      </c>
      <c r="J173" s="126" t="s">
        <v>71</v>
      </c>
      <c r="K173" s="105" t="str">
        <f>IF(LEFT(J173,7)="LA CIPA","N073",INDEX(provinces!A:A,MATCH(LEFT(J173,LEN(J173)-2),provinces!B:B,0),0))</f>
        <v>N094</v>
      </c>
      <c r="L173" s="126" t="s">
        <v>55</v>
      </c>
    </row>
    <row r="174" spans="1:12" x14ac:dyDescent="0.25">
      <c r="A174" s="128" t="s">
        <v>356</v>
      </c>
      <c r="B174" s="2">
        <f t="shared" si="136"/>
        <v>9</v>
      </c>
      <c r="C174" s="2" t="str">
        <f t="shared" ref="C174:D174" si="147">C154</f>
        <v>H</v>
      </c>
      <c r="D174" s="2" t="str">
        <f t="shared" si="147"/>
        <v>J</v>
      </c>
      <c r="E174" s="104" t="str">
        <f t="shared" si="107"/>
        <v>9H-cipJ</v>
      </c>
      <c r="F174" t="s">
        <v>76</v>
      </c>
      <c r="G174" s="126" t="s">
        <v>368</v>
      </c>
      <c r="H174" s="126" t="s">
        <v>79</v>
      </c>
      <c r="I174" s="105" t="str">
        <f>IF(LEFT(H174,7)="LA CIPA","N073",INDEX(provinces!$A:$A,MATCH(LEFT(H174,LEN(H174)-2),provinces!$B:$B,0),0))</f>
        <v>N073</v>
      </c>
      <c r="J174" s="126" t="s">
        <v>78</v>
      </c>
      <c r="K174" s="105" t="str">
        <f>IF(LEFT(J174,7)="LA CIPA","N073",INDEX(provinces!A:A,MATCH(LEFT(J174,LEN(J174)-2),provinces!B:B,0),0))</f>
        <v>N068</v>
      </c>
      <c r="L174" s="126" t="s">
        <v>55</v>
      </c>
    </row>
    <row r="175" spans="1:12" x14ac:dyDescent="0.25">
      <c r="A175" s="128" t="s">
        <v>356</v>
      </c>
      <c r="B175" s="2">
        <f t="shared" si="136"/>
        <v>9</v>
      </c>
      <c r="C175" s="2" t="str">
        <f t="shared" ref="C175:D175" si="148">C155</f>
        <v>H</v>
      </c>
      <c r="D175" s="2" t="str">
        <f t="shared" si="148"/>
        <v>K</v>
      </c>
      <c r="E175" s="104" t="str">
        <f t="shared" si="107"/>
        <v>9H-cipK</v>
      </c>
      <c r="F175" t="s">
        <v>82</v>
      </c>
      <c r="G175" s="126" t="s">
        <v>369</v>
      </c>
      <c r="H175" s="126" t="s">
        <v>85</v>
      </c>
      <c r="I175" s="105" t="str">
        <f>IF(LEFT(H175,7)="LA CIPA","N073",INDEX(provinces!$A:$A,MATCH(LEFT(H175,LEN(H175)-2),provinces!$B:$B,0),0))</f>
        <v>N073</v>
      </c>
      <c r="J175" s="126" t="s">
        <v>84</v>
      </c>
      <c r="K175" s="105" t="str">
        <f>IF(LEFT(J175,7)="LA CIPA","N073",INDEX(provinces!A:A,MATCH(LEFT(J175,LEN(J175)-2),provinces!B:B,0),0))</f>
        <v>N051</v>
      </c>
      <c r="L175" s="126" t="s">
        <v>55</v>
      </c>
    </row>
    <row r="176" spans="1:12" x14ac:dyDescent="0.25">
      <c r="A176" s="128" t="s">
        <v>356</v>
      </c>
      <c r="B176" s="2">
        <f t="shared" si="136"/>
        <v>9</v>
      </c>
      <c r="C176" s="2" t="str">
        <f t="shared" ref="C176:D176" si="149">C156</f>
        <v>H</v>
      </c>
      <c r="D176" s="2" t="str">
        <f t="shared" si="149"/>
        <v>L</v>
      </c>
      <c r="E176" s="104" t="str">
        <f t="shared" si="107"/>
        <v>9H-cipL</v>
      </c>
      <c r="F176" t="s">
        <v>87</v>
      </c>
      <c r="G176" s="126" t="s">
        <v>370</v>
      </c>
      <c r="H176" s="126" t="s">
        <v>90</v>
      </c>
      <c r="I176" s="105" t="str">
        <f>IF(LEFT(H176,7)="LA CIPA","N073",INDEX(provinces!$A:$A,MATCH(LEFT(H176,LEN(H176)-2),provinces!$B:$B,0),0))</f>
        <v>N170</v>
      </c>
      <c r="J176" s="126" t="s">
        <v>89</v>
      </c>
      <c r="K176" s="105" t="str">
        <f>IF(LEFT(J176,7)="LA CIPA","N073",INDEX(provinces!A:A,MATCH(LEFT(J176,LEN(J176)-2),provinces!B:B,0),0))</f>
        <v>N073</v>
      </c>
      <c r="L176" s="126" t="s">
        <v>27</v>
      </c>
    </row>
    <row r="177" spans="1:12" x14ac:dyDescent="0.25">
      <c r="A177" s="128" t="s">
        <v>356</v>
      </c>
      <c r="B177" s="2">
        <f t="shared" si="136"/>
        <v>9</v>
      </c>
      <c r="C177" s="2" t="str">
        <f t="shared" ref="C177:D177" si="150">C157</f>
        <v>H</v>
      </c>
      <c r="D177" s="2" t="str">
        <f t="shared" si="150"/>
        <v>M</v>
      </c>
      <c r="E177" s="104" t="str">
        <f t="shared" si="107"/>
        <v>9H-cipM</v>
      </c>
      <c r="F177" t="s">
        <v>93</v>
      </c>
      <c r="G177" s="126" t="s">
        <v>371</v>
      </c>
      <c r="H177" s="126" t="s">
        <v>96</v>
      </c>
      <c r="I177" s="105" t="str">
        <f>IF(LEFT(H177,7)="LA CIPA","N073",INDEX(provinces!$A:$A,MATCH(LEFT(H177,LEN(H177)-2),provinces!$B:$B,0),0))</f>
        <v>N074</v>
      </c>
      <c r="J177" s="126" t="s">
        <v>95</v>
      </c>
      <c r="K177" s="105" t="str">
        <f>IF(LEFT(J177,7)="LA CIPA","N073",INDEX(provinces!A:A,MATCH(LEFT(J177,LEN(J177)-2),provinces!B:B,0),0))</f>
        <v>N073</v>
      </c>
      <c r="L177" s="126" t="s">
        <v>152</v>
      </c>
    </row>
    <row r="178" spans="1:12" x14ac:dyDescent="0.25">
      <c r="A178" s="128" t="s">
        <v>356</v>
      </c>
      <c r="B178" s="2">
        <f t="shared" si="136"/>
        <v>9</v>
      </c>
      <c r="C178" s="2" t="str">
        <f t="shared" ref="C178:D178" si="151">C158</f>
        <v>H</v>
      </c>
      <c r="D178" s="2" t="str">
        <f t="shared" si="151"/>
        <v>N</v>
      </c>
      <c r="E178" s="104" t="str">
        <f t="shared" si="107"/>
        <v>9H-cipN</v>
      </c>
      <c r="F178" t="s">
        <v>98</v>
      </c>
      <c r="G178" s="126" t="s">
        <v>372</v>
      </c>
      <c r="H178" s="126" t="s">
        <v>101</v>
      </c>
      <c r="I178" s="105" t="str">
        <f>IF(LEFT(H178,7)="LA CIPA","N073",INDEX(provinces!$A:$A,MATCH(LEFT(H178,LEN(H178)-2),provinces!$B:$B,0),0))</f>
        <v>N156</v>
      </c>
      <c r="J178" s="126" t="s">
        <v>100</v>
      </c>
      <c r="K178" s="105" t="str">
        <f>IF(LEFT(J178,7)="LA CIPA","N073",INDEX(provinces!A:A,MATCH(LEFT(J178,LEN(J178)-2),provinces!B:B,0),0))</f>
        <v>N073</v>
      </c>
      <c r="L178" s="129" t="s">
        <v>152</v>
      </c>
    </row>
    <row r="179" spans="1:12" x14ac:dyDescent="0.25">
      <c r="A179" s="128" t="s">
        <v>356</v>
      </c>
      <c r="B179" s="2">
        <f t="shared" si="136"/>
        <v>9</v>
      </c>
      <c r="C179" s="2" t="str">
        <f t="shared" ref="C179:D179" si="152">C159</f>
        <v>H</v>
      </c>
      <c r="D179" s="2" t="str">
        <f t="shared" si="152"/>
        <v>O</v>
      </c>
      <c r="E179" s="104" t="str">
        <f t="shared" si="107"/>
        <v>9H-cipO</v>
      </c>
      <c r="F179" t="s">
        <v>103</v>
      </c>
      <c r="G179" s="126" t="s">
        <v>373</v>
      </c>
      <c r="H179" s="126" t="s">
        <v>106</v>
      </c>
      <c r="I179" s="105" t="str">
        <f>IF(LEFT(H179,7)="LA CIPA","N073",INDEX(provinces!$A:$A,MATCH(LEFT(H179,LEN(H179)-2),provinces!$B:$B,0),0))</f>
        <v>N073</v>
      </c>
      <c r="J179" s="126" t="s">
        <v>105</v>
      </c>
      <c r="K179" s="105" t="str">
        <f>IF(LEFT(J179,7)="LA CIPA","N073",INDEX(provinces!A:A,MATCH(LEFT(J179,LEN(J179)-2),provinces!B:B,0),0))</f>
        <v>N068</v>
      </c>
      <c r="L179" s="126" t="s">
        <v>91</v>
      </c>
    </row>
    <row r="180" spans="1:12" x14ac:dyDescent="0.25">
      <c r="A180" s="128" t="s">
        <v>356</v>
      </c>
      <c r="B180" s="2">
        <f t="shared" si="136"/>
        <v>9</v>
      </c>
      <c r="C180" s="2" t="str">
        <f t="shared" ref="C180:D180" si="153">C160</f>
        <v>H</v>
      </c>
      <c r="D180" s="2" t="str">
        <f t="shared" si="153"/>
        <v>P</v>
      </c>
      <c r="E180" s="104" t="str">
        <f t="shared" si="107"/>
        <v>9H-cipP</v>
      </c>
      <c r="F180" t="s">
        <v>108</v>
      </c>
      <c r="G180" s="126" t="s">
        <v>374</v>
      </c>
      <c r="H180" s="126" t="s">
        <v>111</v>
      </c>
      <c r="I180" s="105" t="str">
        <f>IF(LEFT(H180,7)="LA CIPA","N073",INDEX(provinces!$A:$A,MATCH(LEFT(H180,LEN(H180)-2),provinces!$B:$B,0),0))</f>
        <v>N073</v>
      </c>
      <c r="J180" s="126" t="s">
        <v>110</v>
      </c>
      <c r="K180" s="105" t="str">
        <f>IF(LEFT(J180,7)="LA CIPA","N073",INDEX(provinces!A:A,MATCH(LEFT(J180,LEN(J180)-2),provinces!B:B,0),0))</f>
        <v>N176</v>
      </c>
      <c r="L180" s="126" t="s">
        <v>91</v>
      </c>
    </row>
    <row r="181" spans="1:12" x14ac:dyDescent="0.25">
      <c r="A181" s="128" t="s">
        <v>356</v>
      </c>
      <c r="B181" s="2">
        <f t="shared" si="136"/>
        <v>9</v>
      </c>
      <c r="C181" s="2" t="str">
        <f t="shared" ref="C181:D181" si="154">C161</f>
        <v>H</v>
      </c>
      <c r="D181" s="2" t="str">
        <f t="shared" si="154"/>
        <v>Q</v>
      </c>
      <c r="E181" s="104" t="str">
        <f t="shared" si="107"/>
        <v>9H-cipQ</v>
      </c>
      <c r="F181" t="s">
        <v>114</v>
      </c>
      <c r="G181" s="126" t="s">
        <v>375</v>
      </c>
      <c r="H181" s="126" t="s">
        <v>117</v>
      </c>
      <c r="I181" s="105" t="str">
        <f>IF(LEFT(H181,7)="LA CIPA","N073",INDEX(provinces!$A:$A,MATCH(LEFT(H181,LEN(H181)-2),provinces!$B:$B,0),0))</f>
        <v>N073</v>
      </c>
      <c r="J181" s="126" t="s">
        <v>116</v>
      </c>
      <c r="K181" s="105" t="str">
        <f>IF(LEFT(J181,7)="LA CIPA","N073",INDEX(provinces!A:A,MATCH(LEFT(J181,LEN(J181)-2),provinces!B:B,0),0))</f>
        <v>N182</v>
      </c>
      <c r="L181" s="129" t="s">
        <v>91</v>
      </c>
    </row>
    <row r="182" spans="1:12" x14ac:dyDescent="0.25">
      <c r="A182" s="132" t="str">
        <f>CONCATENATE("Journée ",B182)</f>
        <v>Journée 10</v>
      </c>
      <c r="B182" s="131">
        <f>B162+1</f>
        <v>10</v>
      </c>
      <c r="C182" s="123"/>
      <c r="D182" s="123"/>
      <c r="F182"/>
      <c r="G182" s="73"/>
      <c r="H182" s="102"/>
      <c r="J182" s="100" t="str">
        <f>CONCATENATE("Semaine du ",DAY(A185)-1," &amp; ",DAY(A187)," ",INDEX(M$3:M$14,MONTH(A187),0),YEAR(A187))</f>
        <v>Semaine du 27 &amp; 28 novembre2015</v>
      </c>
      <c r="L182" s="129"/>
    </row>
    <row r="183" spans="1:12" x14ac:dyDescent="0.25">
      <c r="A183" s="125" t="s">
        <v>376</v>
      </c>
      <c r="B183" s="2">
        <f>B163+1</f>
        <v>10</v>
      </c>
      <c r="C183" s="2" t="str">
        <f>C163</f>
        <v>D</v>
      </c>
      <c r="D183" s="2" t="str">
        <f>D163</f>
        <v>A</v>
      </c>
      <c r="E183" s="104" t="str">
        <f t="shared" si="107"/>
        <v>10D-cipA</v>
      </c>
      <c r="F183" t="s">
        <v>10</v>
      </c>
      <c r="G183" s="126" t="s">
        <v>377</v>
      </c>
      <c r="H183" s="127" t="s">
        <v>47</v>
      </c>
      <c r="I183" s="105" t="str">
        <f>IF(LEFT(H183,7)="LA CIPA","N073",INDEX(provinces!$A:$A,MATCH(LEFT(H183,LEN(H183)-2),provinces!$B:$B,0),0))</f>
        <v>N051</v>
      </c>
      <c r="J183" s="127" t="s">
        <v>13</v>
      </c>
      <c r="K183" s="105" t="str">
        <f>IF(LEFT(J183,7)="LA CIPA","N073",INDEX(provinces!A:A,MATCH(LEFT(J183,LEN(J183)-2),provinces!B:B,0),0))</f>
        <v>N073</v>
      </c>
      <c r="L183" s="127" t="s">
        <v>14</v>
      </c>
    </row>
    <row r="184" spans="1:12" x14ac:dyDescent="0.25">
      <c r="A184" s="128" t="s">
        <v>378</v>
      </c>
      <c r="B184" s="2">
        <f t="shared" ref="B184:B201" si="155">B164+1</f>
        <v>10</v>
      </c>
      <c r="C184" s="2" t="str">
        <f t="shared" ref="C184:D184" si="156">C164</f>
        <v>D</v>
      </c>
      <c r="D184" s="2" t="str">
        <f t="shared" si="156"/>
        <v>B</v>
      </c>
      <c r="E184" s="104" t="str">
        <f t="shared" si="107"/>
        <v>10D-cipB</v>
      </c>
      <c r="F184" t="s">
        <v>17</v>
      </c>
      <c r="G184" s="126" t="s">
        <v>379</v>
      </c>
      <c r="H184" s="126" t="s">
        <v>121</v>
      </c>
      <c r="I184" s="105" t="str">
        <f>IF(LEFT(H184,7)="LA CIPA","N073",INDEX(provinces!$A:$A,MATCH(LEFT(H184,LEN(H184)-2),provinces!$B:$B,0),0))</f>
        <v>N094</v>
      </c>
      <c r="J184" s="126" t="s">
        <v>20</v>
      </c>
      <c r="K184" s="105" t="str">
        <f>IF(LEFT(J184,7)="LA CIPA","N073",INDEX(provinces!A:A,MATCH(LEFT(J184,LEN(J184)-2),provinces!B:B,0),0))</f>
        <v>N073</v>
      </c>
      <c r="L184" s="126" t="s">
        <v>136</v>
      </c>
    </row>
    <row r="185" spans="1:12" x14ac:dyDescent="0.25">
      <c r="A185" s="128" t="s">
        <v>378</v>
      </c>
      <c r="B185" s="2">
        <f t="shared" si="155"/>
        <v>10</v>
      </c>
      <c r="C185" s="2" t="str">
        <f t="shared" ref="C185:D185" si="157">C165</f>
        <v>H</v>
      </c>
      <c r="D185" s="2" t="str">
        <f t="shared" si="157"/>
        <v>A</v>
      </c>
      <c r="E185" s="104" t="str">
        <f t="shared" si="107"/>
        <v>10H-cipA</v>
      </c>
      <c r="F185" t="s">
        <v>24</v>
      </c>
      <c r="G185" s="126" t="s">
        <v>380</v>
      </c>
      <c r="H185" s="126" t="s">
        <v>13</v>
      </c>
      <c r="I185" s="105" t="str">
        <f>IF(LEFT(H185,7)="LA CIPA","N073",INDEX(provinces!$A:$A,MATCH(LEFT(H185,LEN(H185)-2),provinces!$B:$B,0),0))</f>
        <v>N073</v>
      </c>
      <c r="J185" s="126" t="s">
        <v>381</v>
      </c>
      <c r="K185" s="105" t="str">
        <f>IF(LEFT(J185,7)="LA CIPA","N073",INDEX(provinces!A:A,MATCH(LEFT(J185,LEN(J185)-2),provinces!B:B,0),0))</f>
        <v>OVL088</v>
      </c>
      <c r="L185" s="126" t="s">
        <v>27</v>
      </c>
    </row>
    <row r="186" spans="1:12" x14ac:dyDescent="0.25">
      <c r="A186" s="128" t="s">
        <v>378</v>
      </c>
      <c r="B186" s="2">
        <f t="shared" si="155"/>
        <v>10</v>
      </c>
      <c r="C186" s="2" t="str">
        <f t="shared" ref="C186:D186" si="158">C166</f>
        <v>H</v>
      </c>
      <c r="D186" s="2" t="str">
        <f t="shared" si="158"/>
        <v>B</v>
      </c>
      <c r="E186" s="104" t="str">
        <f t="shared" si="107"/>
        <v>10H-cipB</v>
      </c>
      <c r="F186" t="s">
        <v>29</v>
      </c>
      <c r="G186" s="126" t="s">
        <v>382</v>
      </c>
      <c r="H186" s="126" t="s">
        <v>20</v>
      </c>
      <c r="I186" s="105" t="str">
        <f>IF(LEFT(H186,7)="LA CIPA","N073",INDEX(provinces!$A:$A,MATCH(LEFT(H186,LEN(H186)-2),provinces!$B:$B,0),0))</f>
        <v>N073</v>
      </c>
      <c r="J186" s="133" t="s">
        <v>383</v>
      </c>
      <c r="K186" s="134" t="str">
        <f>IF(LEFT(J186,7)="LA CIPA","N073",INDEX(provinces!A:A,MATCH(LEFT(J186,LEN(J186)-2),provinces!B:B,0),0))</f>
        <v>L274</v>
      </c>
      <c r="L186" s="126" t="s">
        <v>27</v>
      </c>
    </row>
    <row r="187" spans="1:12" x14ac:dyDescent="0.25">
      <c r="A187" s="128" t="s">
        <v>378</v>
      </c>
      <c r="B187" s="2">
        <f t="shared" si="155"/>
        <v>10</v>
      </c>
      <c r="C187" s="2" t="str">
        <f t="shared" ref="C187:D187" si="159">C167</f>
        <v>H</v>
      </c>
      <c r="D187" s="2" t="str">
        <f t="shared" si="159"/>
        <v>C</v>
      </c>
      <c r="E187" s="104" t="str">
        <f t="shared" si="107"/>
        <v>10H-cipC</v>
      </c>
      <c r="F187" t="s">
        <v>34</v>
      </c>
      <c r="G187" s="126" t="s">
        <v>384</v>
      </c>
      <c r="H187" s="126" t="s">
        <v>121</v>
      </c>
      <c r="I187" s="105" t="str">
        <f>IF(LEFT(H187,7)="LA CIPA","N073",INDEX(provinces!$A:$A,MATCH(LEFT(H187,LEN(H187)-2),provinces!$B:$B,0),0))</f>
        <v>N094</v>
      </c>
      <c r="J187" s="126" t="s">
        <v>37</v>
      </c>
      <c r="K187" s="105" t="str">
        <f>IF(LEFT(J187,7)="LA CIPA","N073",INDEX(provinces!A:A,MATCH(LEFT(J187,LEN(J187)-2),provinces!B:B,0),0))</f>
        <v>N073</v>
      </c>
      <c r="L187" s="126" t="s">
        <v>174</v>
      </c>
    </row>
    <row r="188" spans="1:12" x14ac:dyDescent="0.25">
      <c r="A188" s="128" t="s">
        <v>378</v>
      </c>
      <c r="B188" s="2">
        <f t="shared" si="155"/>
        <v>10</v>
      </c>
      <c r="C188" s="2" t="str">
        <f t="shared" ref="C188:D188" si="160">C168</f>
        <v>H</v>
      </c>
      <c r="D188" s="2" t="str">
        <f t="shared" si="160"/>
        <v>D</v>
      </c>
      <c r="E188" s="104" t="str">
        <f t="shared" si="107"/>
        <v>10H-cipD</v>
      </c>
      <c r="F188" t="s">
        <v>39</v>
      </c>
      <c r="G188" s="126" t="s">
        <v>385</v>
      </c>
      <c r="H188" s="126" t="s">
        <v>129</v>
      </c>
      <c r="I188" s="105" t="str">
        <f>IF(LEFT(H188,7)="LA CIPA","N073",INDEX(provinces!$A:$A,MATCH(LEFT(H188,LEN(H188)-2),provinces!$B:$B,0),0))</f>
        <v>N207</v>
      </c>
      <c r="J188" s="126" t="s">
        <v>42</v>
      </c>
      <c r="K188" s="105" t="str">
        <f>IF(LEFT(J188,7)="LA CIPA","N073",INDEX(provinces!A:A,MATCH(LEFT(J188,LEN(J188)-2),provinces!B:B,0),0))</f>
        <v>N073</v>
      </c>
      <c r="L188" s="126" t="s">
        <v>174</v>
      </c>
    </row>
    <row r="189" spans="1:12" x14ac:dyDescent="0.25">
      <c r="A189" s="128" t="s">
        <v>378</v>
      </c>
      <c r="B189" s="2">
        <f t="shared" si="155"/>
        <v>10</v>
      </c>
      <c r="C189" s="2" t="str">
        <f t="shared" ref="C189:D189" si="161">C169</f>
        <v>H</v>
      </c>
      <c r="D189" s="2" t="str">
        <f t="shared" si="161"/>
        <v>E</v>
      </c>
      <c r="E189" s="104" t="str">
        <f t="shared" si="107"/>
        <v>10H-cipE</v>
      </c>
      <c r="F189" t="s">
        <v>45</v>
      </c>
      <c r="G189" s="126" t="s">
        <v>386</v>
      </c>
      <c r="H189" s="126" t="s">
        <v>131</v>
      </c>
      <c r="I189" s="105" t="str">
        <f>IF(LEFT(H189,7)="LA CIPA","N073",INDEX(provinces!$A:$A,MATCH(LEFT(H189,LEN(H189)-2),provinces!$B:$B,0),0))</f>
        <v>N088</v>
      </c>
      <c r="J189" s="126" t="s">
        <v>48</v>
      </c>
      <c r="K189" s="105" t="str">
        <f>IF(LEFT(J189,7)="LA CIPA","N073",INDEX(provinces!A:A,MATCH(LEFT(J189,LEN(J189)-2),provinces!B:B,0),0))</f>
        <v>N073</v>
      </c>
      <c r="L189" s="126" t="s">
        <v>174</v>
      </c>
    </row>
    <row r="190" spans="1:12" x14ac:dyDescent="0.25">
      <c r="A190" s="128" t="s">
        <v>378</v>
      </c>
      <c r="B190" s="2">
        <f t="shared" si="155"/>
        <v>10</v>
      </c>
      <c r="C190" s="2" t="str">
        <f t="shared" ref="C190:D190" si="162">C170</f>
        <v>H</v>
      </c>
      <c r="D190" s="2" t="str">
        <f t="shared" si="162"/>
        <v>F</v>
      </c>
      <c r="E190" s="104" t="str">
        <f t="shared" si="107"/>
        <v>10H-cipF</v>
      </c>
      <c r="F190" t="s">
        <v>51</v>
      </c>
      <c r="G190" s="126" t="s">
        <v>387</v>
      </c>
      <c r="H190" s="126" t="s">
        <v>53</v>
      </c>
      <c r="I190" s="105" t="str">
        <f>IF(LEFT(H190,7)="LA CIPA","N073",INDEX(provinces!$A:$A,MATCH(LEFT(H190,LEN(H190)-2),provinces!$B:$B,0),0))</f>
        <v>N073</v>
      </c>
      <c r="J190" s="126" t="s">
        <v>133</v>
      </c>
      <c r="K190" s="105" t="str">
        <f>IF(LEFT(J190,7)="LA CIPA","N073",INDEX(provinces!A:A,MATCH(LEFT(J190,LEN(J190)-2),provinces!B:B,0),0))</f>
        <v>N188</v>
      </c>
      <c r="L190" s="126" t="s">
        <v>55</v>
      </c>
    </row>
    <row r="191" spans="1:12" x14ac:dyDescent="0.25">
      <c r="A191" s="128" t="s">
        <v>378</v>
      </c>
      <c r="B191" s="2">
        <f t="shared" si="155"/>
        <v>10</v>
      </c>
      <c r="C191" s="2" t="str">
        <f t="shared" ref="C191:D191" si="163">C171</f>
        <v>H</v>
      </c>
      <c r="D191" s="2" t="str">
        <f t="shared" si="163"/>
        <v>G</v>
      </c>
      <c r="E191" s="104" t="str">
        <f t="shared" si="107"/>
        <v>10H-cipG</v>
      </c>
      <c r="F191" t="s">
        <v>58</v>
      </c>
      <c r="G191" s="126" t="s">
        <v>388</v>
      </c>
      <c r="H191" s="126" t="s">
        <v>60</v>
      </c>
      <c r="I191" s="105" t="str">
        <f>IF(LEFT(H191,7)="LA CIPA","N073",INDEX(provinces!$A:$A,MATCH(LEFT(H191,LEN(H191)-2),provinces!$B:$B,0),0))</f>
        <v>N073</v>
      </c>
      <c r="J191" s="126" t="s">
        <v>135</v>
      </c>
      <c r="K191" s="105" t="str">
        <f>IF(LEFT(J191,7)="LA CIPA","N073",INDEX(provinces!A:A,MATCH(LEFT(J191,LEN(J191)-2),provinces!B:B,0),0))</f>
        <v>N120</v>
      </c>
      <c r="L191" s="126" t="s">
        <v>55</v>
      </c>
    </row>
    <row r="192" spans="1:12" x14ac:dyDescent="0.25">
      <c r="A192" s="128" t="s">
        <v>378</v>
      </c>
      <c r="B192" s="2">
        <f t="shared" si="155"/>
        <v>10</v>
      </c>
      <c r="C192" s="2" t="str">
        <f t="shared" ref="C192:D192" si="164">C172</f>
        <v>H</v>
      </c>
      <c r="D192" s="2" t="str">
        <f t="shared" si="164"/>
        <v>H</v>
      </c>
      <c r="E192" s="104" t="str">
        <f t="shared" si="107"/>
        <v>10H-cipH</v>
      </c>
      <c r="F192" t="s">
        <v>63</v>
      </c>
      <c r="G192" s="126" t="s">
        <v>389</v>
      </c>
      <c r="H192" s="126" t="s">
        <v>65</v>
      </c>
      <c r="I192" s="105" t="str">
        <f>IF(LEFT(H192,7)="LA CIPA","N073",INDEX(provinces!$A:$A,MATCH(LEFT(H192,LEN(H192)-2),provinces!$B:$B,0),0))</f>
        <v>N073</v>
      </c>
      <c r="J192" s="126" t="s">
        <v>138</v>
      </c>
      <c r="K192" s="105" t="str">
        <f>IF(LEFT(J192,7)="LA CIPA","N073",INDEX(provinces!A:A,MATCH(LEFT(J192,LEN(J192)-2),provinces!B:B,0),0))</f>
        <v>N146</v>
      </c>
      <c r="L192" s="126" t="s">
        <v>55</v>
      </c>
    </row>
    <row r="193" spans="1:12" x14ac:dyDescent="0.25">
      <c r="A193" s="128" t="s">
        <v>378</v>
      </c>
      <c r="B193" s="2">
        <f t="shared" si="155"/>
        <v>10</v>
      </c>
      <c r="C193" s="2" t="str">
        <f t="shared" ref="C193:D193" si="165">C173</f>
        <v>H</v>
      </c>
      <c r="D193" s="2" t="str">
        <f t="shared" si="165"/>
        <v>I</v>
      </c>
      <c r="E193" s="104" t="str">
        <f t="shared" si="107"/>
        <v>10H-cipI</v>
      </c>
      <c r="F193" t="s">
        <v>69</v>
      </c>
      <c r="G193" s="126" t="s">
        <v>390</v>
      </c>
      <c r="H193" s="126" t="s">
        <v>140</v>
      </c>
      <c r="I193" s="105" t="str">
        <f>IF(LEFT(H193,7)="LA CIPA","N073",INDEX(provinces!$A:$A,MATCH(LEFT(H193,LEN(H193)-2),provinces!$B:$B,0),0))</f>
        <v>N182</v>
      </c>
      <c r="J193" s="126" t="s">
        <v>72</v>
      </c>
      <c r="K193" s="105" t="str">
        <f>IF(LEFT(J193,7)="LA CIPA","N073",INDEX(provinces!A:A,MATCH(LEFT(J193,LEN(J193)-2),provinces!B:B,0),0))</f>
        <v>N073</v>
      </c>
      <c r="L193" s="126" t="s">
        <v>55</v>
      </c>
    </row>
    <row r="194" spans="1:12" x14ac:dyDescent="0.25">
      <c r="A194" s="128" t="s">
        <v>378</v>
      </c>
      <c r="B194" s="2">
        <f t="shared" si="155"/>
        <v>10</v>
      </c>
      <c r="C194" s="2" t="str">
        <f t="shared" ref="C194:D194" si="166">C174</f>
        <v>H</v>
      </c>
      <c r="D194" s="2" t="str">
        <f t="shared" si="166"/>
        <v>J</v>
      </c>
      <c r="E194" s="104" t="str">
        <f t="shared" si="107"/>
        <v>10H-cipJ</v>
      </c>
      <c r="F194" t="s">
        <v>76</v>
      </c>
      <c r="G194" s="126" t="s">
        <v>391</v>
      </c>
      <c r="H194" s="126" t="s">
        <v>142</v>
      </c>
      <c r="I194" s="105" t="str">
        <f>IF(LEFT(H194,7)="LA CIPA","N073",INDEX(provinces!$A:$A,MATCH(LEFT(H194,LEN(H194)-2),provinces!$B:$B,0),0))</f>
        <v>N094</v>
      </c>
      <c r="J194" s="126" t="s">
        <v>79</v>
      </c>
      <c r="K194" s="105" t="str">
        <f>IF(LEFT(J194,7)="LA CIPA","N073",INDEX(provinces!A:A,MATCH(LEFT(J194,LEN(J194)-2),provinces!B:B,0),0))</f>
        <v>N073</v>
      </c>
      <c r="L194" s="126" t="s">
        <v>136</v>
      </c>
    </row>
    <row r="195" spans="1:12" x14ac:dyDescent="0.25">
      <c r="A195" s="128" t="s">
        <v>378</v>
      </c>
      <c r="B195" s="2">
        <f t="shared" si="155"/>
        <v>10</v>
      </c>
      <c r="C195" s="2" t="str">
        <f t="shared" ref="C195:D195" si="167">C175</f>
        <v>H</v>
      </c>
      <c r="D195" s="2" t="str">
        <f t="shared" si="167"/>
        <v>K</v>
      </c>
      <c r="E195" s="104" t="str">
        <f t="shared" si="107"/>
        <v>10H-cipK</v>
      </c>
      <c r="F195" t="s">
        <v>82</v>
      </c>
      <c r="G195" s="126" t="s">
        <v>392</v>
      </c>
      <c r="H195" s="126" t="s">
        <v>144</v>
      </c>
      <c r="I195" s="105" t="str">
        <f>IF(LEFT(H195,7)="LA CIPA","N073",INDEX(provinces!$A:$A,MATCH(LEFT(H195,LEN(H195)-2),provinces!$B:$B,0),0))</f>
        <v>N037</v>
      </c>
      <c r="J195" s="126" t="s">
        <v>85</v>
      </c>
      <c r="K195" s="105" t="str">
        <f>IF(LEFT(J195,7)="LA CIPA","N073",INDEX(provinces!A:A,MATCH(LEFT(J195,LEN(J195)-2),provinces!B:B,0),0))</f>
        <v>N073</v>
      </c>
      <c r="L195" s="126" t="s">
        <v>55</v>
      </c>
    </row>
    <row r="196" spans="1:12" x14ac:dyDescent="0.25">
      <c r="A196" s="128" t="s">
        <v>378</v>
      </c>
      <c r="B196" s="2">
        <f t="shared" si="155"/>
        <v>10</v>
      </c>
      <c r="C196" s="2" t="str">
        <f t="shared" ref="C196:D196" si="168">C176</f>
        <v>H</v>
      </c>
      <c r="D196" s="2" t="str">
        <f t="shared" si="168"/>
        <v>L</v>
      </c>
      <c r="E196" s="104" t="str">
        <f t="shared" ref="E196:E204" si="169">CONCATENATE(B196,C196,"-cip",D196)</f>
        <v>10H-cipL</v>
      </c>
      <c r="F196" t="s">
        <v>87</v>
      </c>
      <c r="G196" s="126" t="s">
        <v>393</v>
      </c>
      <c r="H196" s="126" t="s">
        <v>89</v>
      </c>
      <c r="I196" s="105" t="str">
        <f>IF(LEFT(H196,7)="LA CIPA","N073",INDEX(provinces!$A:$A,MATCH(LEFT(H196,LEN(H196)-2),provinces!$B:$B,0),0))</f>
        <v>N073</v>
      </c>
      <c r="J196" s="126" t="s">
        <v>146</v>
      </c>
      <c r="K196" s="105" t="str">
        <f>IF(LEFT(J196,7)="LA CIPA","N073",INDEX(provinces!A:A,MATCH(LEFT(J196,LEN(J196)-2),provinces!B:B,0),0))</f>
        <v>N104</v>
      </c>
      <c r="L196" s="126" t="s">
        <v>91</v>
      </c>
    </row>
    <row r="197" spans="1:12" x14ac:dyDescent="0.25">
      <c r="A197" s="128" t="s">
        <v>378</v>
      </c>
      <c r="B197" s="2">
        <f t="shared" si="155"/>
        <v>10</v>
      </c>
      <c r="C197" s="2" t="str">
        <f t="shared" ref="C197:D197" si="170">C177</f>
        <v>H</v>
      </c>
      <c r="D197" s="2" t="str">
        <f t="shared" si="170"/>
        <v>M</v>
      </c>
      <c r="E197" s="104" t="str">
        <f t="shared" si="169"/>
        <v>10H-cipM</v>
      </c>
      <c r="F197" t="s">
        <v>93</v>
      </c>
      <c r="G197" s="126" t="s">
        <v>394</v>
      </c>
      <c r="H197" s="126" t="s">
        <v>95</v>
      </c>
      <c r="I197" s="105" t="str">
        <f>IF(LEFT(H197,7)="LA CIPA","N073",INDEX(provinces!$A:$A,MATCH(LEFT(H197,LEN(H197)-2),provinces!$B:$B,0),0))</f>
        <v>N073</v>
      </c>
      <c r="J197" s="126" t="s">
        <v>149</v>
      </c>
      <c r="K197" s="105" t="str">
        <f>IF(LEFT(J197,7)="LA CIPA","N073",INDEX(provinces!A:A,MATCH(LEFT(J197,LEN(J197)-2),provinces!B:B,0),0))</f>
        <v>N023</v>
      </c>
      <c r="L197" s="126" t="s">
        <v>91</v>
      </c>
    </row>
    <row r="198" spans="1:12" x14ac:dyDescent="0.25">
      <c r="A198" s="128" t="s">
        <v>378</v>
      </c>
      <c r="B198" s="2">
        <f t="shared" si="155"/>
        <v>10</v>
      </c>
      <c r="C198" s="2" t="str">
        <f t="shared" ref="C198:D198" si="171">C178</f>
        <v>H</v>
      </c>
      <c r="D198" s="2" t="str">
        <f t="shared" si="171"/>
        <v>N</v>
      </c>
      <c r="E198" s="104" t="str">
        <f t="shared" si="169"/>
        <v>10H-cipN</v>
      </c>
      <c r="F198" t="s">
        <v>98</v>
      </c>
      <c r="G198" s="126" t="s">
        <v>395</v>
      </c>
      <c r="H198" s="126" t="s">
        <v>100</v>
      </c>
      <c r="I198" s="105" t="str">
        <f>IF(LEFT(H198,7)="LA CIPA","N073",INDEX(provinces!$A:$A,MATCH(LEFT(H198,LEN(H198)-2),provinces!$B:$B,0),0))</f>
        <v>N073</v>
      </c>
      <c r="J198" s="126" t="s">
        <v>151</v>
      </c>
      <c r="K198" s="105" t="str">
        <f>IF(LEFT(J198,7)="LA CIPA","N073",INDEX(provinces!A:A,MATCH(LEFT(J198,LEN(J198)-2),provinces!B:B,0),0))</f>
        <v>N037</v>
      </c>
      <c r="L198" s="126" t="s">
        <v>91</v>
      </c>
    </row>
    <row r="199" spans="1:12" x14ac:dyDescent="0.25">
      <c r="A199" s="128" t="s">
        <v>378</v>
      </c>
      <c r="B199" s="2">
        <f t="shared" si="155"/>
        <v>10</v>
      </c>
      <c r="C199" s="2" t="str">
        <f t="shared" ref="C199:D199" si="172">C179</f>
        <v>H</v>
      </c>
      <c r="D199" s="2" t="str">
        <f t="shared" si="172"/>
        <v>O</v>
      </c>
      <c r="E199" s="104" t="str">
        <f t="shared" si="169"/>
        <v>10H-cipO</v>
      </c>
      <c r="F199" t="s">
        <v>103</v>
      </c>
      <c r="G199" s="126" t="s">
        <v>396</v>
      </c>
      <c r="H199" s="126" t="s">
        <v>154</v>
      </c>
      <c r="I199" s="105" t="str">
        <f>IF(LEFT(H199,7)="LA CIPA","N073",INDEX(provinces!$A:$A,MATCH(LEFT(H199,LEN(H199)-2),provinces!$B:$B,0),0))</f>
        <v>N023</v>
      </c>
      <c r="J199" s="126" t="s">
        <v>106</v>
      </c>
      <c r="K199" s="105" t="str">
        <f>IF(LEFT(J199,7)="LA CIPA","N073",INDEX(provinces!A:A,MATCH(LEFT(J199,LEN(J199)-2),provinces!B:B,0),0))</f>
        <v>N073</v>
      </c>
      <c r="L199" s="126" t="s">
        <v>91</v>
      </c>
    </row>
    <row r="200" spans="1:12" x14ac:dyDescent="0.25">
      <c r="A200" s="128" t="s">
        <v>378</v>
      </c>
      <c r="B200" s="2">
        <f t="shared" si="155"/>
        <v>10</v>
      </c>
      <c r="C200" s="2" t="str">
        <f t="shared" ref="C200:D200" si="173">C180</f>
        <v>H</v>
      </c>
      <c r="D200" s="2" t="str">
        <f t="shared" si="173"/>
        <v>P</v>
      </c>
      <c r="E200" s="104" t="str">
        <f t="shared" si="169"/>
        <v>10H-cipP</v>
      </c>
      <c r="F200" t="s">
        <v>108</v>
      </c>
      <c r="G200" s="126" t="s">
        <v>397</v>
      </c>
      <c r="H200" s="126" t="s">
        <v>156</v>
      </c>
      <c r="I200" s="105" t="str">
        <f>IF(LEFT(H200,7)="LA CIPA","N073",INDEX(provinces!$A:$A,MATCH(LEFT(H200,LEN(H200)-2),provinces!$B:$B,0),0))</f>
        <v>N037</v>
      </c>
      <c r="J200" s="126" t="s">
        <v>111</v>
      </c>
      <c r="K200" s="105" t="str">
        <f>IF(LEFT(J200,7)="LA CIPA","N073",INDEX(provinces!A:A,MATCH(LEFT(J200,LEN(J200)-2),provinces!B:B,0),0))</f>
        <v>N073</v>
      </c>
      <c r="L200" s="126" t="s">
        <v>152</v>
      </c>
    </row>
    <row r="201" spans="1:12" x14ac:dyDescent="0.25">
      <c r="A201" s="128" t="s">
        <v>378</v>
      </c>
      <c r="B201" s="2">
        <f t="shared" si="155"/>
        <v>10</v>
      </c>
      <c r="C201" s="2" t="str">
        <f t="shared" ref="C201:D201" si="174">C181</f>
        <v>H</v>
      </c>
      <c r="D201" s="2" t="str">
        <f t="shared" si="174"/>
        <v>Q</v>
      </c>
      <c r="E201" s="104" t="str">
        <f t="shared" si="169"/>
        <v>10H-cipQ</v>
      </c>
      <c r="F201" t="s">
        <v>114</v>
      </c>
      <c r="G201" s="126" t="s">
        <v>398</v>
      </c>
      <c r="H201" s="126" t="s">
        <v>158</v>
      </c>
      <c r="I201" s="105" t="str">
        <f>IF(LEFT(H201,7)="LA CIPA","N073",INDEX(provinces!$A:$A,MATCH(LEFT(H201,LEN(H201)-2),provinces!$B:$B,0),0))</f>
        <v>N023</v>
      </c>
      <c r="J201" s="126" t="s">
        <v>117</v>
      </c>
      <c r="K201" s="105" t="str">
        <f>IF(LEFT(J201,7)="LA CIPA","N073",INDEX(provinces!A:A,MATCH(LEFT(J201,LEN(J201)-2),provinces!B:B,0),0))</f>
        <v>N073</v>
      </c>
      <c r="L201" s="126" t="s">
        <v>300</v>
      </c>
    </row>
    <row r="202" spans="1:12" x14ac:dyDescent="0.25">
      <c r="A202" s="132" t="str">
        <f>CONCATENATE("Journée ",B202)</f>
        <v>Journée 11</v>
      </c>
      <c r="B202" s="131">
        <f>B182+1</f>
        <v>11</v>
      </c>
      <c r="C202" s="123"/>
      <c r="D202" s="123"/>
      <c r="F202"/>
      <c r="G202" s="73"/>
      <c r="H202" s="102"/>
      <c r="J202" s="100" t="s">
        <v>399</v>
      </c>
      <c r="L202" s="126"/>
    </row>
    <row r="203" spans="1:12" x14ac:dyDescent="0.25">
      <c r="A203" s="128" t="s">
        <v>400</v>
      </c>
      <c r="B203" s="2">
        <v>11</v>
      </c>
      <c r="C203" s="2" t="s">
        <v>23</v>
      </c>
      <c r="D203" s="2" t="s">
        <v>9</v>
      </c>
      <c r="E203" s="104" t="str">
        <f t="shared" si="169"/>
        <v>11H-cipA</v>
      </c>
      <c r="F203" t="s">
        <v>24</v>
      </c>
      <c r="G203" s="126" t="s">
        <v>401</v>
      </c>
      <c r="H203" s="126" t="s">
        <v>402</v>
      </c>
      <c r="I203" s="105" t="str">
        <f>IF(LEFT(H203,7)="LA CIPA","N073",INDEX(provinces!$A:$A,MATCH(LEFT(H203,LEN(H203)-2),provinces!$B:$B,0),0))</f>
        <v>H384</v>
      </c>
      <c r="J203" s="126" t="s">
        <v>13</v>
      </c>
      <c r="K203" s="105" t="str">
        <f>IF(LEFT(J203,7)="LA CIPA","N073",INDEX(provinces!A:A,MATCH(LEFT(J203,LEN(J203)-2),provinces!B:B,0),0))</f>
        <v>N073</v>
      </c>
      <c r="L203" s="126" t="s">
        <v>27</v>
      </c>
    </row>
    <row r="204" spans="1:12" x14ac:dyDescent="0.25">
      <c r="A204" s="128" t="s">
        <v>400</v>
      </c>
      <c r="B204" s="2">
        <v>11</v>
      </c>
      <c r="C204" s="2" t="s">
        <v>23</v>
      </c>
      <c r="D204" s="2" t="s">
        <v>16</v>
      </c>
      <c r="E204" s="104" t="str">
        <f t="shared" si="169"/>
        <v>11H-cipB</v>
      </c>
      <c r="F204" t="s">
        <v>29</v>
      </c>
      <c r="G204" s="126" t="s">
        <v>403</v>
      </c>
      <c r="H204" s="126" t="s">
        <v>404</v>
      </c>
      <c r="I204" s="105" t="str">
        <f>IF(LEFT(H204,7)="LA CIPA","N073",INDEX(provinces!$A:$A,MATCH(LEFT(H204,LEN(H204)-2),provinces!$B:$B,0),0))</f>
        <v>H307</v>
      </c>
      <c r="J204" s="126" t="s">
        <v>20</v>
      </c>
      <c r="K204" s="105" t="str">
        <f>IF(LEFT(J204,7)="LA CIPA","N073",INDEX(provinces!A:A,MATCH(LEFT(J204,LEN(J204)-2),provinces!B:B,0),0))</f>
        <v>N073</v>
      </c>
      <c r="L204" s="126" t="s">
        <v>27</v>
      </c>
    </row>
    <row r="205" spans="1:12" x14ac:dyDescent="0.25">
      <c r="A205" s="128"/>
      <c r="C205" s="2"/>
      <c r="D205" s="2"/>
      <c r="G205" s="129"/>
      <c r="H205" s="126"/>
      <c r="J205" s="126"/>
      <c r="L205" s="126"/>
    </row>
    <row r="206" spans="1:12" x14ac:dyDescent="0.25">
      <c r="A206" s="128"/>
      <c r="B206" s="2">
        <v>12</v>
      </c>
      <c r="C206" s="2" t="s">
        <v>8</v>
      </c>
      <c r="D206" s="2" t="s">
        <v>9</v>
      </c>
      <c r="G206" s="126"/>
      <c r="H206" s="126"/>
      <c r="J206" s="126"/>
      <c r="L206" s="126"/>
    </row>
    <row r="207" spans="1:12" x14ac:dyDescent="0.25">
      <c r="A207" s="128"/>
      <c r="B207" s="2">
        <v>12</v>
      </c>
      <c r="C207" s="2" t="s">
        <v>8</v>
      </c>
      <c r="D207" s="2" t="s">
        <v>16</v>
      </c>
      <c r="G207" s="126"/>
      <c r="H207" s="126"/>
      <c r="J207" s="126"/>
      <c r="L207" s="126"/>
    </row>
    <row r="208" spans="1:12" x14ac:dyDescent="0.25">
      <c r="A208" s="128"/>
      <c r="B208" s="2">
        <v>12</v>
      </c>
      <c r="C208" s="2" t="s">
        <v>23</v>
      </c>
      <c r="D208" s="2" t="s">
        <v>9</v>
      </c>
      <c r="G208" s="126"/>
      <c r="H208" s="126"/>
      <c r="J208" s="126"/>
      <c r="L208" s="126"/>
    </row>
    <row r="209" spans="1:12" x14ac:dyDescent="0.25">
      <c r="A209" s="128"/>
      <c r="B209" s="2">
        <f>B208</f>
        <v>12</v>
      </c>
      <c r="C209" s="2" t="str">
        <f>C208:D208</f>
        <v>H</v>
      </c>
      <c r="D209" s="2" t="s">
        <v>16</v>
      </c>
      <c r="G209" s="126"/>
      <c r="H209" s="126"/>
      <c r="J209" s="126"/>
      <c r="L209" s="126"/>
    </row>
    <row r="210" spans="1:12" x14ac:dyDescent="0.25">
      <c r="A210" s="128"/>
      <c r="B210" s="2">
        <f t="shared" ref="B210:B224" si="175">B209</f>
        <v>12</v>
      </c>
      <c r="C210" s="2" t="str">
        <f t="shared" ref="C210:C224" si="176">C209:D209</f>
        <v>H</v>
      </c>
      <c r="D210" s="2" t="s">
        <v>33</v>
      </c>
      <c r="G210" s="126"/>
      <c r="H210" s="126"/>
      <c r="J210" s="126"/>
      <c r="L210" s="126"/>
    </row>
    <row r="211" spans="1:12" x14ac:dyDescent="0.25">
      <c r="A211" s="128"/>
      <c r="B211" s="2">
        <f t="shared" si="175"/>
        <v>12</v>
      </c>
      <c r="C211" s="2" t="str">
        <f t="shared" si="176"/>
        <v>H</v>
      </c>
      <c r="D211" s="2" t="s">
        <v>8</v>
      </c>
      <c r="G211" s="126"/>
      <c r="H211" s="126"/>
      <c r="J211" s="126"/>
      <c r="L211" s="126"/>
    </row>
    <row r="212" spans="1:12" x14ac:dyDescent="0.25">
      <c r="A212" s="128"/>
      <c r="B212" s="2">
        <f t="shared" si="175"/>
        <v>12</v>
      </c>
      <c r="C212" s="2" t="str">
        <f t="shared" si="176"/>
        <v>H</v>
      </c>
      <c r="D212" s="2" t="s">
        <v>44</v>
      </c>
      <c r="G212" s="126"/>
      <c r="H212" s="126"/>
      <c r="J212" s="126"/>
      <c r="L212" s="126"/>
    </row>
    <row r="213" spans="1:12" x14ac:dyDescent="0.25">
      <c r="A213" s="128"/>
      <c r="B213" s="2">
        <f t="shared" si="175"/>
        <v>12</v>
      </c>
      <c r="C213" s="2" t="str">
        <f t="shared" si="176"/>
        <v>H</v>
      </c>
      <c r="D213" s="2" t="s">
        <v>50</v>
      </c>
      <c r="G213" s="126"/>
      <c r="H213" s="126"/>
      <c r="J213" s="126"/>
      <c r="L213" s="126"/>
    </row>
    <row r="214" spans="1:12" x14ac:dyDescent="0.25">
      <c r="A214" s="128"/>
      <c r="B214" s="2">
        <f t="shared" si="175"/>
        <v>12</v>
      </c>
      <c r="C214" s="2" t="str">
        <f t="shared" si="176"/>
        <v>H</v>
      </c>
      <c r="D214" s="2" t="s">
        <v>57</v>
      </c>
      <c r="G214" s="126"/>
      <c r="H214" s="126"/>
      <c r="J214" s="126"/>
      <c r="L214" s="126"/>
    </row>
    <row r="215" spans="1:12" x14ac:dyDescent="0.25">
      <c r="A215" s="128"/>
      <c r="B215" s="2">
        <f t="shared" si="175"/>
        <v>12</v>
      </c>
      <c r="C215" s="2" t="str">
        <f t="shared" si="176"/>
        <v>H</v>
      </c>
      <c r="D215" s="2" t="s">
        <v>23</v>
      </c>
      <c r="G215" s="126"/>
      <c r="H215" s="126"/>
      <c r="J215" s="126"/>
      <c r="L215" s="126"/>
    </row>
    <row r="216" spans="1:12" x14ac:dyDescent="0.25">
      <c r="A216" s="128"/>
      <c r="B216" s="2">
        <f t="shared" si="175"/>
        <v>12</v>
      </c>
      <c r="C216" s="2" t="str">
        <f t="shared" si="176"/>
        <v>H</v>
      </c>
      <c r="D216" s="2" t="s">
        <v>68</v>
      </c>
      <c r="G216" s="126"/>
      <c r="H216" s="126"/>
      <c r="J216" s="126"/>
      <c r="L216" s="126"/>
    </row>
    <row r="217" spans="1:12" x14ac:dyDescent="0.25">
      <c r="A217" s="128"/>
      <c r="B217" s="2">
        <f t="shared" si="175"/>
        <v>12</v>
      </c>
      <c r="C217" s="2" t="str">
        <f t="shared" si="176"/>
        <v>H</v>
      </c>
      <c r="D217" s="123" t="s">
        <v>75</v>
      </c>
      <c r="E217" s="123"/>
      <c r="F217" s="73"/>
      <c r="G217" s="126"/>
      <c r="H217" s="126"/>
      <c r="J217" s="126"/>
      <c r="K217" s="100"/>
      <c r="L217" s="126"/>
    </row>
    <row r="218" spans="1:12" x14ac:dyDescent="0.25">
      <c r="A218" s="128"/>
      <c r="B218" s="2">
        <f t="shared" si="175"/>
        <v>12</v>
      </c>
      <c r="C218" s="2" t="str">
        <f t="shared" si="176"/>
        <v>H</v>
      </c>
      <c r="D218" s="2" t="s">
        <v>81</v>
      </c>
      <c r="G218" s="126"/>
      <c r="H218" s="126"/>
      <c r="J218" s="126"/>
      <c r="L218" s="126"/>
    </row>
    <row r="219" spans="1:12" x14ac:dyDescent="0.25">
      <c r="A219" s="128"/>
      <c r="B219" s="2">
        <f t="shared" si="175"/>
        <v>12</v>
      </c>
      <c r="C219" s="2" t="str">
        <f t="shared" si="176"/>
        <v>H</v>
      </c>
      <c r="D219" s="2" t="s">
        <v>86</v>
      </c>
      <c r="G219" s="126"/>
      <c r="H219" s="126"/>
      <c r="J219" s="126"/>
      <c r="L219" s="126"/>
    </row>
    <row r="220" spans="1:12" x14ac:dyDescent="0.25">
      <c r="A220" s="128"/>
      <c r="B220" s="2">
        <f t="shared" si="175"/>
        <v>12</v>
      </c>
      <c r="C220" s="2" t="str">
        <f t="shared" si="176"/>
        <v>H</v>
      </c>
      <c r="D220" s="2" t="s">
        <v>92</v>
      </c>
      <c r="G220" s="126"/>
      <c r="H220" s="126"/>
      <c r="J220" s="126"/>
      <c r="L220" s="126"/>
    </row>
    <row r="221" spans="1:12" x14ac:dyDescent="0.25">
      <c r="A221" s="128"/>
      <c r="B221" s="2">
        <f t="shared" si="175"/>
        <v>12</v>
      </c>
      <c r="C221" s="2" t="str">
        <f t="shared" si="176"/>
        <v>H</v>
      </c>
      <c r="D221" s="2" t="s">
        <v>97</v>
      </c>
      <c r="G221" s="126"/>
      <c r="H221" s="126"/>
      <c r="J221" s="126"/>
      <c r="L221" s="129"/>
    </row>
    <row r="222" spans="1:12" x14ac:dyDescent="0.25">
      <c r="A222" s="128"/>
      <c r="B222" s="2">
        <f t="shared" si="175"/>
        <v>12</v>
      </c>
      <c r="C222" s="2" t="str">
        <f t="shared" si="176"/>
        <v>H</v>
      </c>
      <c r="D222" s="2" t="s">
        <v>102</v>
      </c>
      <c r="G222" s="126"/>
      <c r="H222" s="126"/>
      <c r="J222" s="126"/>
      <c r="L222" s="126"/>
    </row>
    <row r="223" spans="1:12" x14ac:dyDescent="0.25">
      <c r="A223" s="128"/>
      <c r="B223" s="2">
        <f t="shared" si="175"/>
        <v>12</v>
      </c>
      <c r="C223" s="2" t="str">
        <f t="shared" si="176"/>
        <v>H</v>
      </c>
      <c r="D223" s="2" t="s">
        <v>107</v>
      </c>
      <c r="G223" s="126"/>
      <c r="H223" s="126"/>
      <c r="J223" s="126"/>
      <c r="L223" s="126"/>
    </row>
    <row r="224" spans="1:12" x14ac:dyDescent="0.25">
      <c r="A224" s="128"/>
      <c r="B224" s="2">
        <f t="shared" si="175"/>
        <v>12</v>
      </c>
      <c r="C224" s="2" t="str">
        <f t="shared" si="176"/>
        <v>H</v>
      </c>
      <c r="D224" s="2" t="s">
        <v>113</v>
      </c>
      <c r="G224" s="126"/>
      <c r="H224" s="126"/>
      <c r="J224" s="126"/>
      <c r="L224" s="129"/>
    </row>
    <row r="225" spans="1:12" x14ac:dyDescent="0.25">
      <c r="A225" s="128"/>
      <c r="C225" s="2"/>
      <c r="D225" s="2"/>
      <c r="G225" s="129"/>
      <c r="H225" s="126"/>
      <c r="J225" s="126"/>
      <c r="L225" s="129"/>
    </row>
    <row r="226" spans="1:12" x14ac:dyDescent="0.25">
      <c r="A226" s="128"/>
      <c r="B226" s="2">
        <f>B206+1</f>
        <v>13</v>
      </c>
      <c r="C226" s="2" t="str">
        <f>C206</f>
        <v>D</v>
      </c>
      <c r="D226" s="2" t="str">
        <f>D206</f>
        <v>A</v>
      </c>
      <c r="G226" s="126"/>
      <c r="H226" s="126"/>
      <c r="J226" s="126"/>
      <c r="L226" s="126"/>
    </row>
    <row r="227" spans="1:12" x14ac:dyDescent="0.25">
      <c r="A227" s="128"/>
      <c r="B227" s="2">
        <f t="shared" ref="B227:B244" si="177">B207+1</f>
        <v>13</v>
      </c>
      <c r="C227" s="2" t="str">
        <f t="shared" ref="C227:D227" si="178">C207</f>
        <v>D</v>
      </c>
      <c r="D227" s="2" t="str">
        <f t="shared" si="178"/>
        <v>B</v>
      </c>
      <c r="G227" s="126"/>
      <c r="H227" s="126"/>
      <c r="J227" s="126"/>
      <c r="L227" s="126"/>
    </row>
    <row r="228" spans="1:12" x14ac:dyDescent="0.25">
      <c r="A228" s="128"/>
      <c r="B228" s="2">
        <f t="shared" si="177"/>
        <v>13</v>
      </c>
      <c r="C228" s="2" t="str">
        <f t="shared" ref="C228:D228" si="179">C208</f>
        <v>H</v>
      </c>
      <c r="D228" s="2" t="str">
        <f t="shared" si="179"/>
        <v>A</v>
      </c>
      <c r="G228" s="126"/>
      <c r="H228" s="126"/>
      <c r="J228" s="126"/>
      <c r="L228" s="126"/>
    </row>
    <row r="229" spans="1:12" x14ac:dyDescent="0.25">
      <c r="A229" s="128"/>
      <c r="B229" s="2">
        <f t="shared" si="177"/>
        <v>13</v>
      </c>
      <c r="C229" s="2" t="str">
        <f t="shared" ref="C229:D229" si="180">C209</f>
        <v>H</v>
      </c>
      <c r="D229" s="2" t="str">
        <f t="shared" si="180"/>
        <v>B</v>
      </c>
      <c r="G229" s="126"/>
      <c r="H229" s="126"/>
      <c r="J229" s="126"/>
      <c r="L229" s="126"/>
    </row>
    <row r="230" spans="1:12" x14ac:dyDescent="0.25">
      <c r="A230" s="128"/>
      <c r="B230" s="2">
        <f t="shared" si="177"/>
        <v>13</v>
      </c>
      <c r="C230" s="2" t="str">
        <f t="shared" ref="C230:D230" si="181">C210</f>
        <v>H</v>
      </c>
      <c r="D230" s="2" t="str">
        <f t="shared" si="181"/>
        <v>C</v>
      </c>
      <c r="G230" s="126"/>
      <c r="H230" s="126"/>
      <c r="J230" s="126"/>
      <c r="L230" s="126"/>
    </row>
    <row r="231" spans="1:12" x14ac:dyDescent="0.25">
      <c r="A231" s="128"/>
      <c r="B231" s="2">
        <f t="shared" si="177"/>
        <v>13</v>
      </c>
      <c r="C231" s="2" t="str">
        <f t="shared" ref="C231:D231" si="182">C211</f>
        <v>H</v>
      </c>
      <c r="D231" s="2" t="str">
        <f t="shared" si="182"/>
        <v>D</v>
      </c>
      <c r="G231" s="126"/>
      <c r="H231" s="126"/>
      <c r="J231" s="126"/>
      <c r="L231" s="126"/>
    </row>
    <row r="232" spans="1:12" x14ac:dyDescent="0.25">
      <c r="A232" s="128"/>
      <c r="B232" s="2">
        <f t="shared" si="177"/>
        <v>13</v>
      </c>
      <c r="C232" s="2" t="str">
        <f t="shared" ref="C232:D232" si="183">C212</f>
        <v>H</v>
      </c>
      <c r="D232" s="2" t="str">
        <f t="shared" si="183"/>
        <v>E</v>
      </c>
      <c r="G232" s="126"/>
      <c r="H232" s="126"/>
      <c r="J232" s="126"/>
      <c r="L232" s="126"/>
    </row>
    <row r="233" spans="1:12" x14ac:dyDescent="0.25">
      <c r="A233" s="128"/>
      <c r="B233" s="2">
        <f t="shared" si="177"/>
        <v>13</v>
      </c>
      <c r="C233" s="2" t="str">
        <f t="shared" ref="C233:D233" si="184">C213</f>
        <v>H</v>
      </c>
      <c r="D233" s="2" t="str">
        <f t="shared" si="184"/>
        <v>F</v>
      </c>
      <c r="G233" s="126"/>
      <c r="H233" s="126"/>
      <c r="J233" s="126"/>
      <c r="L233" s="126"/>
    </row>
    <row r="234" spans="1:12" x14ac:dyDescent="0.25">
      <c r="A234" s="128"/>
      <c r="B234" s="2">
        <f t="shared" si="177"/>
        <v>13</v>
      </c>
      <c r="C234" s="2" t="str">
        <f t="shared" ref="C234:D234" si="185">C214</f>
        <v>H</v>
      </c>
      <c r="D234" s="2" t="str">
        <f t="shared" si="185"/>
        <v>G</v>
      </c>
      <c r="G234" s="126"/>
      <c r="H234" s="126"/>
      <c r="J234" s="126"/>
      <c r="L234" s="126"/>
    </row>
    <row r="235" spans="1:12" x14ac:dyDescent="0.25">
      <c r="A235" s="128"/>
      <c r="B235" s="2">
        <f t="shared" si="177"/>
        <v>13</v>
      </c>
      <c r="C235" s="2" t="str">
        <f t="shared" ref="C235:D235" si="186">C215</f>
        <v>H</v>
      </c>
      <c r="D235" s="2" t="str">
        <f t="shared" si="186"/>
        <v>H</v>
      </c>
      <c r="G235" s="126"/>
      <c r="H235" s="126"/>
      <c r="J235" s="126"/>
      <c r="L235" s="126"/>
    </row>
    <row r="236" spans="1:12" x14ac:dyDescent="0.25">
      <c r="A236" s="128"/>
      <c r="B236" s="2">
        <f t="shared" si="177"/>
        <v>13</v>
      </c>
      <c r="C236" s="2" t="str">
        <f t="shared" ref="C236:D236" si="187">C216</f>
        <v>H</v>
      </c>
      <c r="D236" s="2" t="str">
        <f t="shared" si="187"/>
        <v>I</v>
      </c>
      <c r="G236" s="126"/>
      <c r="H236" s="126"/>
      <c r="J236" s="126"/>
      <c r="L236" s="126"/>
    </row>
    <row r="237" spans="1:12" x14ac:dyDescent="0.25">
      <c r="A237" s="128"/>
      <c r="B237" s="2">
        <f t="shared" si="177"/>
        <v>13</v>
      </c>
      <c r="C237" s="2" t="str">
        <f t="shared" ref="C237:D237" si="188">C217</f>
        <v>H</v>
      </c>
      <c r="D237" s="2" t="str">
        <f t="shared" si="188"/>
        <v>J</v>
      </c>
      <c r="G237" s="126"/>
      <c r="H237" s="126"/>
      <c r="J237" s="126"/>
      <c r="L237" s="126"/>
    </row>
    <row r="238" spans="1:12" x14ac:dyDescent="0.25">
      <c r="A238" s="128"/>
      <c r="B238" s="2">
        <f t="shared" si="177"/>
        <v>13</v>
      </c>
      <c r="C238" s="2" t="str">
        <f t="shared" ref="C238:D238" si="189">C218</f>
        <v>H</v>
      </c>
      <c r="D238" s="2" t="str">
        <f t="shared" si="189"/>
        <v>K</v>
      </c>
      <c r="G238" s="126"/>
      <c r="H238" s="126"/>
      <c r="J238" s="126"/>
      <c r="L238" s="126"/>
    </row>
    <row r="239" spans="1:12" x14ac:dyDescent="0.25">
      <c r="A239" s="128"/>
      <c r="B239" s="2">
        <f t="shared" si="177"/>
        <v>13</v>
      </c>
      <c r="C239" s="2" t="str">
        <f t="shared" ref="C239:D239" si="190">C219</f>
        <v>H</v>
      </c>
      <c r="D239" s="2" t="str">
        <f t="shared" si="190"/>
        <v>L</v>
      </c>
      <c r="G239" s="126"/>
      <c r="H239" s="126"/>
      <c r="J239" s="126"/>
      <c r="L239" s="126"/>
    </row>
    <row r="240" spans="1:12" x14ac:dyDescent="0.25">
      <c r="A240" s="128"/>
      <c r="B240" s="2">
        <f t="shared" si="177"/>
        <v>13</v>
      </c>
      <c r="C240" s="2" t="str">
        <f t="shared" ref="C240:D240" si="191">C220</f>
        <v>H</v>
      </c>
      <c r="D240" s="2" t="str">
        <f t="shared" si="191"/>
        <v>M</v>
      </c>
      <c r="G240" s="126"/>
      <c r="H240" s="126"/>
      <c r="J240" s="126"/>
      <c r="L240" s="126"/>
    </row>
    <row r="241" spans="1:12" x14ac:dyDescent="0.25">
      <c r="A241" s="128"/>
      <c r="B241" s="2">
        <f t="shared" si="177"/>
        <v>13</v>
      </c>
      <c r="C241" s="2" t="str">
        <f t="shared" ref="C241:D241" si="192">C221</f>
        <v>H</v>
      </c>
      <c r="D241" s="2" t="str">
        <f t="shared" si="192"/>
        <v>N</v>
      </c>
      <c r="E241" s="123"/>
      <c r="F241" s="73"/>
      <c r="G241" s="126"/>
      <c r="H241" s="126"/>
      <c r="J241" s="126"/>
      <c r="K241" s="100"/>
      <c r="L241" s="126"/>
    </row>
    <row r="242" spans="1:12" x14ac:dyDescent="0.25">
      <c r="A242" s="128"/>
      <c r="B242" s="2">
        <f t="shared" si="177"/>
        <v>13</v>
      </c>
      <c r="C242" s="2" t="str">
        <f t="shared" ref="C242:D242" si="193">C222</f>
        <v>H</v>
      </c>
      <c r="D242" s="2" t="str">
        <f t="shared" si="193"/>
        <v>O</v>
      </c>
      <c r="G242" s="126"/>
      <c r="H242" s="126"/>
      <c r="J242" s="126"/>
      <c r="L242" s="126"/>
    </row>
    <row r="243" spans="1:12" x14ac:dyDescent="0.25">
      <c r="A243" s="128"/>
      <c r="B243" s="2">
        <f t="shared" si="177"/>
        <v>13</v>
      </c>
      <c r="C243" s="2" t="str">
        <f t="shared" ref="C243:D243" si="194">C223</f>
        <v>H</v>
      </c>
      <c r="D243" s="2" t="str">
        <f t="shared" si="194"/>
        <v>P</v>
      </c>
      <c r="G243" s="126"/>
      <c r="H243" s="126"/>
      <c r="J243" s="126"/>
      <c r="L243" s="126"/>
    </row>
    <row r="244" spans="1:12" x14ac:dyDescent="0.25">
      <c r="A244" s="128"/>
      <c r="B244" s="2">
        <f t="shared" si="177"/>
        <v>13</v>
      </c>
      <c r="C244" s="2" t="str">
        <f t="shared" ref="C244:D244" si="195">C224</f>
        <v>H</v>
      </c>
      <c r="D244" s="2" t="str">
        <f t="shared" si="195"/>
        <v>Q</v>
      </c>
      <c r="G244" s="126"/>
      <c r="H244" s="126"/>
      <c r="J244" s="126"/>
      <c r="L244" s="126"/>
    </row>
    <row r="245" spans="1:12" x14ac:dyDescent="0.25">
      <c r="A245" s="128"/>
      <c r="C245" s="2"/>
      <c r="D245" s="2"/>
      <c r="G245" s="126"/>
      <c r="H245" s="126"/>
      <c r="J245" s="126"/>
      <c r="L245" s="126"/>
    </row>
    <row r="246" spans="1:12" x14ac:dyDescent="0.25">
      <c r="A246" s="125"/>
      <c r="B246" s="2">
        <f>B226+1</f>
        <v>14</v>
      </c>
      <c r="C246" s="2" t="str">
        <f>C226</f>
        <v>D</v>
      </c>
      <c r="D246" s="2" t="str">
        <f>D226</f>
        <v>A</v>
      </c>
      <c r="G246" s="126"/>
      <c r="H246" s="127"/>
      <c r="J246" s="127"/>
      <c r="L246" s="127"/>
    </row>
    <row r="247" spans="1:12" x14ac:dyDescent="0.25">
      <c r="A247" s="128"/>
      <c r="B247" s="2">
        <f t="shared" ref="B247:B264" si="196">B227+1</f>
        <v>14</v>
      </c>
      <c r="C247" s="2" t="str">
        <f t="shared" ref="C247:D247" si="197">C227</f>
        <v>D</v>
      </c>
      <c r="D247" s="2" t="str">
        <f t="shared" si="197"/>
        <v>B</v>
      </c>
      <c r="G247" s="126"/>
      <c r="H247" s="126"/>
      <c r="J247" s="126"/>
      <c r="L247" s="126"/>
    </row>
    <row r="248" spans="1:12" x14ac:dyDescent="0.25">
      <c r="A248" s="128"/>
      <c r="B248" s="2">
        <f t="shared" si="196"/>
        <v>14</v>
      </c>
      <c r="C248" s="2" t="str">
        <f t="shared" ref="C248:D248" si="198">C228</f>
        <v>H</v>
      </c>
      <c r="D248" s="2" t="str">
        <f t="shared" si="198"/>
        <v>A</v>
      </c>
      <c r="G248" s="126"/>
      <c r="H248" s="126"/>
      <c r="J248" s="126"/>
      <c r="L248" s="126"/>
    </row>
    <row r="249" spans="1:12" x14ac:dyDescent="0.25">
      <c r="A249" s="128"/>
      <c r="B249" s="2">
        <f t="shared" si="196"/>
        <v>14</v>
      </c>
      <c r="C249" s="2" t="str">
        <f t="shared" ref="C249:D249" si="199">C229</f>
        <v>H</v>
      </c>
      <c r="D249" s="2" t="str">
        <f t="shared" si="199"/>
        <v>B</v>
      </c>
      <c r="G249" s="126"/>
      <c r="H249" s="126"/>
      <c r="J249" s="126"/>
      <c r="L249" s="126"/>
    </row>
    <row r="250" spans="1:12" x14ac:dyDescent="0.25">
      <c r="A250" s="128"/>
      <c r="B250" s="2">
        <f t="shared" si="196"/>
        <v>14</v>
      </c>
      <c r="C250" s="2" t="str">
        <f t="shared" ref="C250:D250" si="200">C230</f>
        <v>H</v>
      </c>
      <c r="D250" s="2" t="str">
        <f t="shared" si="200"/>
        <v>C</v>
      </c>
      <c r="G250" s="126"/>
      <c r="H250" s="126"/>
      <c r="J250" s="126"/>
      <c r="L250" s="126"/>
    </row>
    <row r="251" spans="1:12" x14ac:dyDescent="0.25">
      <c r="A251" s="128"/>
      <c r="B251" s="2">
        <f t="shared" si="196"/>
        <v>14</v>
      </c>
      <c r="C251" s="2" t="str">
        <f t="shared" ref="C251:D251" si="201">C231</f>
        <v>H</v>
      </c>
      <c r="D251" s="2" t="str">
        <f t="shared" si="201"/>
        <v>D</v>
      </c>
      <c r="G251" s="126"/>
      <c r="H251" s="126"/>
      <c r="J251" s="126"/>
      <c r="L251" s="126"/>
    </row>
    <row r="252" spans="1:12" x14ac:dyDescent="0.25">
      <c r="A252" s="128"/>
      <c r="B252" s="2">
        <f t="shared" si="196"/>
        <v>14</v>
      </c>
      <c r="C252" s="2" t="str">
        <f t="shared" ref="C252:D252" si="202">C232</f>
        <v>H</v>
      </c>
      <c r="D252" s="2" t="str">
        <f t="shared" si="202"/>
        <v>E</v>
      </c>
      <c r="G252" s="126"/>
      <c r="H252" s="126"/>
      <c r="J252" s="126"/>
      <c r="L252" s="126"/>
    </row>
    <row r="253" spans="1:12" x14ac:dyDescent="0.25">
      <c r="A253" s="128"/>
      <c r="B253" s="2">
        <f t="shared" si="196"/>
        <v>14</v>
      </c>
      <c r="C253" s="2" t="str">
        <f t="shared" ref="C253:D253" si="203">C233</f>
        <v>H</v>
      </c>
      <c r="D253" s="2" t="str">
        <f t="shared" si="203"/>
        <v>F</v>
      </c>
      <c r="G253" s="126"/>
      <c r="H253" s="126"/>
      <c r="J253" s="126"/>
      <c r="L253" s="126"/>
    </row>
    <row r="254" spans="1:12" x14ac:dyDescent="0.25">
      <c r="A254" s="128"/>
      <c r="B254" s="2">
        <f t="shared" si="196"/>
        <v>14</v>
      </c>
      <c r="C254" s="2" t="str">
        <f t="shared" ref="C254:D254" si="204">C234</f>
        <v>H</v>
      </c>
      <c r="D254" s="2" t="str">
        <f t="shared" si="204"/>
        <v>G</v>
      </c>
      <c r="G254" s="126"/>
      <c r="H254" s="126"/>
      <c r="J254" s="126"/>
      <c r="L254" s="126"/>
    </row>
    <row r="255" spans="1:12" x14ac:dyDescent="0.25">
      <c r="A255" s="128"/>
      <c r="B255" s="2">
        <f t="shared" si="196"/>
        <v>14</v>
      </c>
      <c r="C255" s="2" t="str">
        <f t="shared" ref="C255:D255" si="205">C235</f>
        <v>H</v>
      </c>
      <c r="D255" s="2" t="str">
        <f t="shared" si="205"/>
        <v>H</v>
      </c>
      <c r="G255" s="126"/>
      <c r="H255" s="126"/>
      <c r="J255" s="126"/>
      <c r="L255" s="126"/>
    </row>
    <row r="256" spans="1:12" x14ac:dyDescent="0.25">
      <c r="A256" s="128"/>
      <c r="B256" s="2">
        <f t="shared" si="196"/>
        <v>14</v>
      </c>
      <c r="C256" s="2" t="str">
        <f t="shared" ref="C256:D256" si="206">C236</f>
        <v>H</v>
      </c>
      <c r="D256" s="2" t="str">
        <f t="shared" si="206"/>
        <v>I</v>
      </c>
      <c r="G256" s="126"/>
      <c r="H256" s="126"/>
      <c r="J256" s="126"/>
      <c r="L256" s="126"/>
    </row>
    <row r="257" spans="1:12" x14ac:dyDescent="0.25">
      <c r="A257" s="128"/>
      <c r="B257" s="2">
        <f t="shared" si="196"/>
        <v>14</v>
      </c>
      <c r="C257" s="2" t="str">
        <f t="shared" ref="C257:D257" si="207">C237</f>
        <v>H</v>
      </c>
      <c r="D257" s="2" t="str">
        <f t="shared" si="207"/>
        <v>J</v>
      </c>
      <c r="G257" s="126"/>
      <c r="H257" s="126"/>
      <c r="J257" s="126"/>
      <c r="L257" s="126"/>
    </row>
    <row r="258" spans="1:12" x14ac:dyDescent="0.25">
      <c r="A258" s="128"/>
      <c r="B258" s="2">
        <f t="shared" si="196"/>
        <v>14</v>
      </c>
      <c r="C258" s="2" t="str">
        <f t="shared" ref="C258:D258" si="208">C238</f>
        <v>H</v>
      </c>
      <c r="D258" s="2" t="str">
        <f t="shared" si="208"/>
        <v>K</v>
      </c>
      <c r="G258" s="126"/>
      <c r="H258" s="126"/>
      <c r="J258" s="126"/>
      <c r="L258" s="126"/>
    </row>
    <row r="259" spans="1:12" x14ac:dyDescent="0.25">
      <c r="A259" s="128"/>
      <c r="B259" s="2">
        <f t="shared" si="196"/>
        <v>14</v>
      </c>
      <c r="C259" s="2" t="str">
        <f t="shared" ref="C259:D259" si="209">C239</f>
        <v>H</v>
      </c>
      <c r="D259" s="2" t="str">
        <f t="shared" si="209"/>
        <v>L</v>
      </c>
      <c r="G259" s="126"/>
      <c r="H259" s="126"/>
      <c r="J259" s="126"/>
      <c r="L259" s="126"/>
    </row>
    <row r="260" spans="1:12" x14ac:dyDescent="0.25">
      <c r="A260" s="128"/>
      <c r="B260" s="2">
        <f t="shared" si="196"/>
        <v>14</v>
      </c>
      <c r="C260" s="2" t="str">
        <f t="shared" ref="C260:D260" si="210">C240</f>
        <v>H</v>
      </c>
      <c r="D260" s="2" t="str">
        <f t="shared" si="210"/>
        <v>M</v>
      </c>
      <c r="G260" s="126"/>
      <c r="H260" s="126"/>
      <c r="J260" s="126"/>
      <c r="L260" s="126"/>
    </row>
    <row r="261" spans="1:12" x14ac:dyDescent="0.25">
      <c r="A261" s="128"/>
      <c r="B261" s="2">
        <f t="shared" si="196"/>
        <v>14</v>
      </c>
      <c r="C261" s="2" t="str">
        <f t="shared" ref="C261:D261" si="211">C241</f>
        <v>H</v>
      </c>
      <c r="D261" s="2" t="str">
        <f t="shared" si="211"/>
        <v>N</v>
      </c>
      <c r="G261" s="126"/>
      <c r="H261" s="126"/>
      <c r="J261" s="126"/>
      <c r="L261" s="126"/>
    </row>
    <row r="262" spans="1:12" x14ac:dyDescent="0.25">
      <c r="A262" s="128"/>
      <c r="B262" s="2">
        <f t="shared" si="196"/>
        <v>14</v>
      </c>
      <c r="C262" s="2" t="str">
        <f t="shared" ref="C262:D262" si="212">C242</f>
        <v>H</v>
      </c>
      <c r="D262" s="2" t="str">
        <f t="shared" si="212"/>
        <v>O</v>
      </c>
      <c r="G262" s="126"/>
      <c r="H262" s="126"/>
      <c r="J262" s="126"/>
      <c r="L262" s="126"/>
    </row>
    <row r="263" spans="1:12" x14ac:dyDescent="0.25">
      <c r="A263" s="128"/>
      <c r="B263" s="2">
        <f t="shared" si="196"/>
        <v>14</v>
      </c>
      <c r="C263" s="2" t="str">
        <f t="shared" ref="C263:D263" si="213">C243</f>
        <v>H</v>
      </c>
      <c r="D263" s="2" t="str">
        <f t="shared" si="213"/>
        <v>P</v>
      </c>
      <c r="G263" s="126"/>
      <c r="H263" s="126"/>
      <c r="J263" s="126"/>
      <c r="L263" s="126"/>
    </row>
    <row r="264" spans="1:12" x14ac:dyDescent="0.25">
      <c r="A264" s="128"/>
      <c r="B264" s="2">
        <f t="shared" si="196"/>
        <v>14</v>
      </c>
      <c r="C264" s="2" t="str">
        <f t="shared" ref="C264:D264" si="214">C244</f>
        <v>H</v>
      </c>
      <c r="D264" s="2" t="str">
        <f t="shared" si="214"/>
        <v>Q</v>
      </c>
      <c r="G264" s="126"/>
      <c r="H264" s="126"/>
      <c r="J264" s="126"/>
      <c r="L264" s="126"/>
    </row>
    <row r="265" spans="1:12" x14ac:dyDescent="0.25">
      <c r="A265" s="128"/>
      <c r="C265" s="2"/>
      <c r="D265" s="2"/>
      <c r="G265" s="129"/>
      <c r="H265" s="126"/>
      <c r="J265" s="126"/>
      <c r="L265" s="126"/>
    </row>
    <row r="266" spans="1:12" x14ac:dyDescent="0.25">
      <c r="A266" s="128"/>
      <c r="B266" s="2">
        <f>B246+1</f>
        <v>15</v>
      </c>
      <c r="C266" s="2" t="str">
        <f>C246</f>
        <v>D</v>
      </c>
      <c r="D266" s="2" t="str">
        <f>D246</f>
        <v>A</v>
      </c>
      <c r="G266" s="126"/>
      <c r="H266" s="126"/>
      <c r="J266" s="126"/>
      <c r="L266" s="126"/>
    </row>
    <row r="267" spans="1:12" x14ac:dyDescent="0.25">
      <c r="A267" s="128"/>
      <c r="B267" s="2">
        <f t="shared" ref="B267:B284" si="215">B247+1</f>
        <v>15</v>
      </c>
      <c r="C267" s="2" t="str">
        <f t="shared" ref="C267:D267" si="216">C247</f>
        <v>D</v>
      </c>
      <c r="D267" s="2" t="str">
        <f t="shared" si="216"/>
        <v>B</v>
      </c>
      <c r="G267" s="126"/>
      <c r="H267" s="126"/>
      <c r="J267" s="126"/>
      <c r="L267" s="126"/>
    </row>
    <row r="268" spans="1:12" x14ac:dyDescent="0.25">
      <c r="A268" s="128"/>
      <c r="B268" s="2">
        <f t="shared" si="215"/>
        <v>15</v>
      </c>
      <c r="C268" s="2" t="str">
        <f t="shared" ref="C268:D268" si="217">C248</f>
        <v>H</v>
      </c>
      <c r="D268" s="2" t="str">
        <f t="shared" si="217"/>
        <v>A</v>
      </c>
      <c r="E268" s="123"/>
      <c r="F268" s="73"/>
      <c r="G268" s="126"/>
      <c r="H268" s="126"/>
      <c r="J268" s="126"/>
      <c r="K268" s="100"/>
      <c r="L268" s="126"/>
    </row>
    <row r="269" spans="1:12" x14ac:dyDescent="0.25">
      <c r="A269" s="128"/>
      <c r="B269" s="2">
        <f t="shared" si="215"/>
        <v>15</v>
      </c>
      <c r="C269" s="2" t="str">
        <f t="shared" ref="C269:D269" si="218">C249</f>
        <v>H</v>
      </c>
      <c r="D269" s="2" t="str">
        <f t="shared" si="218"/>
        <v>B</v>
      </c>
      <c r="G269" s="126"/>
      <c r="H269" s="126"/>
      <c r="J269" s="126"/>
      <c r="L269" s="126"/>
    </row>
    <row r="270" spans="1:12" x14ac:dyDescent="0.25">
      <c r="A270" s="128"/>
      <c r="B270" s="2">
        <f t="shared" si="215"/>
        <v>15</v>
      </c>
      <c r="C270" s="2" t="str">
        <f t="shared" ref="C270:D270" si="219">C250</f>
        <v>H</v>
      </c>
      <c r="D270" s="2" t="str">
        <f t="shared" si="219"/>
        <v>C</v>
      </c>
      <c r="G270" s="126"/>
      <c r="H270" s="126"/>
      <c r="J270" s="126"/>
      <c r="L270" s="126"/>
    </row>
    <row r="271" spans="1:12" x14ac:dyDescent="0.25">
      <c r="A271" s="128"/>
      <c r="B271" s="2">
        <f t="shared" si="215"/>
        <v>15</v>
      </c>
      <c r="C271" s="2" t="str">
        <f t="shared" ref="C271:D271" si="220">C251</f>
        <v>H</v>
      </c>
      <c r="D271" s="2" t="str">
        <f t="shared" si="220"/>
        <v>D</v>
      </c>
      <c r="G271" s="126"/>
      <c r="H271" s="126"/>
      <c r="J271" s="126"/>
      <c r="L271" s="126"/>
    </row>
    <row r="272" spans="1:12" x14ac:dyDescent="0.25">
      <c r="A272" s="128"/>
      <c r="B272" s="2">
        <f t="shared" si="215"/>
        <v>15</v>
      </c>
      <c r="C272" s="2" t="str">
        <f t="shared" ref="C272:D272" si="221">C252</f>
        <v>H</v>
      </c>
      <c r="D272" s="2" t="str">
        <f t="shared" si="221"/>
        <v>E</v>
      </c>
      <c r="G272" s="126"/>
      <c r="H272" s="126"/>
      <c r="J272" s="126"/>
      <c r="L272" s="126"/>
    </row>
    <row r="273" spans="1:12" x14ac:dyDescent="0.25">
      <c r="A273" s="128"/>
      <c r="B273" s="2">
        <f t="shared" si="215"/>
        <v>15</v>
      </c>
      <c r="C273" s="2" t="str">
        <f t="shared" ref="C273:D273" si="222">C253</f>
        <v>H</v>
      </c>
      <c r="D273" s="2" t="str">
        <f t="shared" si="222"/>
        <v>F</v>
      </c>
      <c r="G273" s="126"/>
      <c r="H273" s="126"/>
      <c r="J273" s="126"/>
      <c r="L273" s="126"/>
    </row>
    <row r="274" spans="1:12" x14ac:dyDescent="0.25">
      <c r="A274" s="128"/>
      <c r="B274" s="2">
        <f t="shared" si="215"/>
        <v>15</v>
      </c>
      <c r="C274" s="2" t="str">
        <f t="shared" ref="C274:D274" si="223">C254</f>
        <v>H</v>
      </c>
      <c r="D274" s="2" t="str">
        <f t="shared" si="223"/>
        <v>G</v>
      </c>
      <c r="G274" s="126"/>
      <c r="H274" s="126"/>
      <c r="J274" s="126"/>
      <c r="L274" s="126"/>
    </row>
    <row r="275" spans="1:12" x14ac:dyDescent="0.25">
      <c r="A275" s="128"/>
      <c r="B275" s="2">
        <f t="shared" si="215"/>
        <v>15</v>
      </c>
      <c r="C275" s="2" t="str">
        <f t="shared" ref="C275:D275" si="224">C255</f>
        <v>H</v>
      </c>
      <c r="D275" s="2" t="str">
        <f t="shared" si="224"/>
        <v>H</v>
      </c>
      <c r="G275" s="126"/>
      <c r="H275" s="126"/>
      <c r="J275" s="126"/>
      <c r="L275" s="126"/>
    </row>
    <row r="276" spans="1:12" x14ac:dyDescent="0.25">
      <c r="A276" s="128"/>
      <c r="B276" s="2">
        <f t="shared" si="215"/>
        <v>15</v>
      </c>
      <c r="C276" s="2" t="str">
        <f t="shared" ref="C276:D276" si="225">C256</f>
        <v>H</v>
      </c>
      <c r="D276" s="2" t="str">
        <f t="shared" si="225"/>
        <v>I</v>
      </c>
      <c r="G276" s="126"/>
      <c r="H276" s="126"/>
      <c r="J276" s="126"/>
      <c r="L276" s="126"/>
    </row>
    <row r="277" spans="1:12" x14ac:dyDescent="0.25">
      <c r="A277" s="128"/>
      <c r="B277" s="2">
        <f t="shared" si="215"/>
        <v>15</v>
      </c>
      <c r="C277" s="2" t="str">
        <f t="shared" ref="C277:D277" si="226">C257</f>
        <v>H</v>
      </c>
      <c r="D277" s="2" t="str">
        <f t="shared" si="226"/>
        <v>J</v>
      </c>
      <c r="G277" s="126"/>
      <c r="H277" s="126"/>
      <c r="J277" s="126"/>
      <c r="L277" s="126"/>
    </row>
    <row r="278" spans="1:12" x14ac:dyDescent="0.25">
      <c r="A278" s="128"/>
      <c r="B278" s="2">
        <f t="shared" si="215"/>
        <v>15</v>
      </c>
      <c r="C278" s="2" t="str">
        <f t="shared" ref="C278:D278" si="227">C258</f>
        <v>H</v>
      </c>
      <c r="D278" s="2" t="str">
        <f t="shared" si="227"/>
        <v>K</v>
      </c>
      <c r="G278" s="126"/>
      <c r="H278" s="126"/>
      <c r="J278" s="126"/>
      <c r="L278" s="126"/>
    </row>
    <row r="279" spans="1:12" x14ac:dyDescent="0.25">
      <c r="A279" s="128"/>
      <c r="B279" s="2">
        <f t="shared" si="215"/>
        <v>15</v>
      </c>
      <c r="C279" s="2" t="str">
        <f t="shared" ref="C279:D279" si="228">C259</f>
        <v>H</v>
      </c>
      <c r="D279" s="2" t="str">
        <f t="shared" si="228"/>
        <v>L</v>
      </c>
      <c r="G279" s="126"/>
      <c r="H279" s="126"/>
      <c r="J279" s="126"/>
      <c r="L279" s="126"/>
    </row>
    <row r="280" spans="1:12" x14ac:dyDescent="0.25">
      <c r="A280" s="128"/>
      <c r="B280" s="2">
        <f t="shared" si="215"/>
        <v>15</v>
      </c>
      <c r="C280" s="2" t="str">
        <f t="shared" ref="C280:D280" si="229">C260</f>
        <v>H</v>
      </c>
      <c r="D280" s="2" t="str">
        <f t="shared" si="229"/>
        <v>M</v>
      </c>
      <c r="G280" s="126"/>
      <c r="H280" s="126"/>
      <c r="J280" s="126"/>
      <c r="L280" s="126"/>
    </row>
    <row r="281" spans="1:12" x14ac:dyDescent="0.25">
      <c r="A281" s="128"/>
      <c r="B281" s="2">
        <f t="shared" si="215"/>
        <v>15</v>
      </c>
      <c r="C281" s="2" t="str">
        <f t="shared" ref="C281:D281" si="230">C261</f>
        <v>H</v>
      </c>
      <c r="D281" s="2" t="str">
        <f t="shared" si="230"/>
        <v>N</v>
      </c>
      <c r="G281" s="126"/>
      <c r="H281" s="126"/>
      <c r="J281" s="126"/>
      <c r="L281" s="126"/>
    </row>
    <row r="282" spans="1:12" x14ac:dyDescent="0.25">
      <c r="A282" s="128"/>
      <c r="B282" s="2">
        <f t="shared" si="215"/>
        <v>15</v>
      </c>
      <c r="C282" s="2" t="str">
        <f t="shared" ref="C282:D282" si="231">C262</f>
        <v>H</v>
      </c>
      <c r="D282" s="2" t="str">
        <f t="shared" si="231"/>
        <v>O</v>
      </c>
      <c r="G282" s="126"/>
      <c r="H282" s="126"/>
      <c r="J282" s="126"/>
      <c r="L282" s="126"/>
    </row>
    <row r="283" spans="1:12" x14ac:dyDescent="0.25">
      <c r="A283" s="128"/>
      <c r="B283" s="2">
        <f t="shared" si="215"/>
        <v>15</v>
      </c>
      <c r="C283" s="2" t="str">
        <f t="shared" ref="C283:D283" si="232">C263</f>
        <v>H</v>
      </c>
      <c r="D283" s="2" t="str">
        <f t="shared" si="232"/>
        <v>P</v>
      </c>
      <c r="G283" s="126"/>
      <c r="H283" s="126"/>
      <c r="J283" s="126"/>
      <c r="L283" s="126"/>
    </row>
    <row r="284" spans="1:12" x14ac:dyDescent="0.25">
      <c r="A284" s="128"/>
      <c r="B284" s="2">
        <f t="shared" si="215"/>
        <v>15</v>
      </c>
      <c r="C284" s="2" t="str">
        <f t="shared" ref="C284:D284" si="233">C264</f>
        <v>H</v>
      </c>
      <c r="D284" s="2" t="str">
        <f t="shared" si="233"/>
        <v>Q</v>
      </c>
      <c r="G284" s="126"/>
      <c r="H284" s="126"/>
      <c r="J284" s="126"/>
      <c r="L284" s="126"/>
    </row>
    <row r="285" spans="1:12" x14ac:dyDescent="0.25">
      <c r="A285" s="128"/>
      <c r="C285" s="2"/>
      <c r="D285" s="2"/>
      <c r="G285" s="129"/>
      <c r="H285" s="126"/>
      <c r="J285" s="126"/>
      <c r="L285" s="126"/>
    </row>
    <row r="286" spans="1:12" x14ac:dyDescent="0.25">
      <c r="A286" s="128"/>
      <c r="B286" s="2">
        <f>B266+1</f>
        <v>16</v>
      </c>
      <c r="C286" s="2" t="str">
        <f>C266</f>
        <v>D</v>
      </c>
      <c r="D286" s="2" t="str">
        <f>D266</f>
        <v>A</v>
      </c>
      <c r="G286" s="126"/>
      <c r="H286" s="126"/>
      <c r="J286" s="126"/>
      <c r="L286" s="126"/>
    </row>
    <row r="287" spans="1:12" x14ac:dyDescent="0.25">
      <c r="A287" s="128"/>
      <c r="B287" s="2">
        <f t="shared" ref="B287:B304" si="234">B267+1</f>
        <v>16</v>
      </c>
      <c r="C287" s="2" t="str">
        <f t="shared" ref="C287:D287" si="235">C267</f>
        <v>D</v>
      </c>
      <c r="D287" s="2" t="str">
        <f t="shared" si="235"/>
        <v>B</v>
      </c>
      <c r="G287" s="126"/>
      <c r="H287" s="126"/>
      <c r="J287" s="126"/>
      <c r="L287" s="126"/>
    </row>
    <row r="288" spans="1:12" x14ac:dyDescent="0.25">
      <c r="A288" s="128"/>
      <c r="B288" s="2">
        <f t="shared" si="234"/>
        <v>16</v>
      </c>
      <c r="C288" s="2" t="str">
        <f t="shared" ref="C288:D288" si="236">C268</f>
        <v>H</v>
      </c>
      <c r="D288" s="2" t="str">
        <f t="shared" si="236"/>
        <v>A</v>
      </c>
      <c r="G288" s="126"/>
      <c r="H288" s="126"/>
      <c r="J288" s="126"/>
      <c r="L288" s="126"/>
    </row>
    <row r="289" spans="1:12" x14ac:dyDescent="0.25">
      <c r="A289" s="128"/>
      <c r="B289" s="2">
        <f t="shared" si="234"/>
        <v>16</v>
      </c>
      <c r="C289" s="2" t="str">
        <f t="shared" ref="C289:D289" si="237">C269</f>
        <v>H</v>
      </c>
      <c r="D289" s="2" t="str">
        <f t="shared" si="237"/>
        <v>B</v>
      </c>
      <c r="G289" s="126"/>
      <c r="H289" s="126"/>
      <c r="J289" s="126"/>
      <c r="L289" s="126"/>
    </row>
    <row r="290" spans="1:12" x14ac:dyDescent="0.25">
      <c r="A290" s="128"/>
      <c r="B290" s="2">
        <f t="shared" si="234"/>
        <v>16</v>
      </c>
      <c r="C290" s="2" t="str">
        <f t="shared" ref="C290:D290" si="238">C270</f>
        <v>H</v>
      </c>
      <c r="D290" s="2" t="str">
        <f t="shared" si="238"/>
        <v>C</v>
      </c>
      <c r="G290" s="126"/>
      <c r="H290" s="126"/>
      <c r="J290" s="126"/>
      <c r="L290" s="126"/>
    </row>
    <row r="291" spans="1:12" x14ac:dyDescent="0.25">
      <c r="A291" s="128"/>
      <c r="B291" s="2">
        <f t="shared" si="234"/>
        <v>16</v>
      </c>
      <c r="C291" s="2" t="str">
        <f t="shared" ref="C291:D291" si="239">C271</f>
        <v>H</v>
      </c>
      <c r="D291" s="2" t="str">
        <f t="shared" si="239"/>
        <v>D</v>
      </c>
      <c r="E291" s="123"/>
      <c r="F291" s="73"/>
      <c r="G291" s="126"/>
      <c r="H291" s="126"/>
      <c r="J291" s="126"/>
      <c r="K291" s="100"/>
      <c r="L291" s="126"/>
    </row>
    <row r="292" spans="1:12" x14ac:dyDescent="0.25">
      <c r="A292" s="128"/>
      <c r="B292" s="2">
        <f t="shared" si="234"/>
        <v>16</v>
      </c>
      <c r="C292" s="2" t="str">
        <f t="shared" ref="C292:D292" si="240">C272</f>
        <v>H</v>
      </c>
      <c r="D292" s="2" t="str">
        <f t="shared" si="240"/>
        <v>E</v>
      </c>
      <c r="G292" s="126"/>
      <c r="H292" s="126"/>
      <c r="J292" s="126"/>
      <c r="L292" s="126"/>
    </row>
    <row r="293" spans="1:12" x14ac:dyDescent="0.25">
      <c r="A293" s="128"/>
      <c r="B293" s="2">
        <f t="shared" si="234"/>
        <v>16</v>
      </c>
      <c r="C293" s="2" t="str">
        <f t="shared" ref="C293:D293" si="241">C273</f>
        <v>H</v>
      </c>
      <c r="D293" s="2" t="str">
        <f t="shared" si="241"/>
        <v>F</v>
      </c>
      <c r="G293" s="126"/>
      <c r="H293" s="126"/>
      <c r="J293" s="126"/>
      <c r="L293" s="126"/>
    </row>
    <row r="294" spans="1:12" x14ac:dyDescent="0.25">
      <c r="A294" s="128"/>
      <c r="B294" s="2">
        <f t="shared" si="234"/>
        <v>16</v>
      </c>
      <c r="C294" s="2" t="str">
        <f t="shared" ref="C294:D294" si="242">C274</f>
        <v>H</v>
      </c>
      <c r="D294" s="2" t="str">
        <f t="shared" si="242"/>
        <v>G</v>
      </c>
      <c r="G294" s="126"/>
      <c r="H294" s="126"/>
      <c r="J294" s="126"/>
      <c r="L294" s="126"/>
    </row>
    <row r="295" spans="1:12" x14ac:dyDescent="0.25">
      <c r="A295" s="128"/>
      <c r="B295" s="2">
        <f t="shared" si="234"/>
        <v>16</v>
      </c>
      <c r="C295" s="2" t="str">
        <f t="shared" ref="C295:D295" si="243">C275</f>
        <v>H</v>
      </c>
      <c r="D295" s="2" t="str">
        <f t="shared" si="243"/>
        <v>H</v>
      </c>
      <c r="G295" s="126"/>
      <c r="H295" s="126"/>
      <c r="J295" s="126"/>
      <c r="L295" s="126"/>
    </row>
    <row r="296" spans="1:12" x14ac:dyDescent="0.25">
      <c r="A296" s="128"/>
      <c r="B296" s="2">
        <f t="shared" si="234"/>
        <v>16</v>
      </c>
      <c r="C296" s="2" t="str">
        <f t="shared" ref="C296:D296" si="244">C276</f>
        <v>H</v>
      </c>
      <c r="D296" s="2" t="str">
        <f t="shared" si="244"/>
        <v>I</v>
      </c>
      <c r="G296" s="126"/>
      <c r="H296" s="126"/>
      <c r="J296" s="126"/>
      <c r="L296" s="126"/>
    </row>
    <row r="297" spans="1:12" x14ac:dyDescent="0.25">
      <c r="A297" s="128"/>
      <c r="B297" s="2">
        <f t="shared" si="234"/>
        <v>16</v>
      </c>
      <c r="C297" s="2" t="str">
        <f t="shared" ref="C297:D297" si="245">C277</f>
        <v>H</v>
      </c>
      <c r="D297" s="2" t="str">
        <f t="shared" si="245"/>
        <v>J</v>
      </c>
      <c r="G297" s="126"/>
      <c r="H297" s="126"/>
      <c r="J297" s="126"/>
      <c r="L297" s="126"/>
    </row>
    <row r="298" spans="1:12" x14ac:dyDescent="0.25">
      <c r="A298" s="128"/>
      <c r="B298" s="2">
        <f t="shared" si="234"/>
        <v>16</v>
      </c>
      <c r="C298" s="2" t="str">
        <f t="shared" ref="C298:D298" si="246">C278</f>
        <v>H</v>
      </c>
      <c r="D298" s="2" t="str">
        <f t="shared" si="246"/>
        <v>K</v>
      </c>
      <c r="G298" s="126"/>
      <c r="H298" s="126"/>
      <c r="J298" s="126"/>
      <c r="L298" s="126"/>
    </row>
    <row r="299" spans="1:12" x14ac:dyDescent="0.25">
      <c r="A299" s="128"/>
      <c r="B299" s="2">
        <f t="shared" si="234"/>
        <v>16</v>
      </c>
      <c r="C299" s="2" t="str">
        <f t="shared" ref="C299:D299" si="247">C279</f>
        <v>H</v>
      </c>
      <c r="D299" s="2" t="str">
        <f t="shared" si="247"/>
        <v>L</v>
      </c>
      <c r="G299" s="126"/>
      <c r="H299" s="126"/>
      <c r="J299" s="126"/>
      <c r="L299" s="126"/>
    </row>
    <row r="300" spans="1:12" x14ac:dyDescent="0.25">
      <c r="A300" s="128"/>
      <c r="B300" s="2">
        <f t="shared" si="234"/>
        <v>16</v>
      </c>
      <c r="C300" s="2" t="str">
        <f t="shared" ref="C300:D300" si="248">C280</f>
        <v>H</v>
      </c>
      <c r="D300" s="2" t="str">
        <f t="shared" si="248"/>
        <v>M</v>
      </c>
      <c r="G300" s="126"/>
      <c r="H300" s="126"/>
      <c r="J300" s="126"/>
      <c r="L300" s="126"/>
    </row>
    <row r="301" spans="1:12" x14ac:dyDescent="0.25">
      <c r="A301" s="128"/>
      <c r="B301" s="2">
        <f t="shared" si="234"/>
        <v>16</v>
      </c>
      <c r="C301" s="2" t="str">
        <f t="shared" ref="C301:D301" si="249">C281</f>
        <v>H</v>
      </c>
      <c r="D301" s="2" t="str">
        <f t="shared" si="249"/>
        <v>N</v>
      </c>
      <c r="G301" s="126"/>
      <c r="H301" s="126"/>
      <c r="J301" s="126"/>
      <c r="L301" s="126"/>
    </row>
    <row r="302" spans="1:12" x14ac:dyDescent="0.25">
      <c r="A302" s="128"/>
      <c r="B302" s="2">
        <f t="shared" si="234"/>
        <v>16</v>
      </c>
      <c r="C302" s="2" t="str">
        <f t="shared" ref="C302:D302" si="250">C282</f>
        <v>H</v>
      </c>
      <c r="D302" s="2" t="str">
        <f t="shared" si="250"/>
        <v>O</v>
      </c>
      <c r="G302" s="126"/>
      <c r="H302" s="126"/>
      <c r="J302" s="126"/>
      <c r="L302" s="126"/>
    </row>
    <row r="303" spans="1:12" x14ac:dyDescent="0.25">
      <c r="A303" s="128"/>
      <c r="B303" s="2">
        <f t="shared" si="234"/>
        <v>16</v>
      </c>
      <c r="C303" s="2" t="str">
        <f t="shared" ref="C303:D303" si="251">C283</f>
        <v>H</v>
      </c>
      <c r="D303" s="2" t="str">
        <f t="shared" si="251"/>
        <v>P</v>
      </c>
      <c r="G303" s="126"/>
      <c r="H303" s="126"/>
      <c r="J303" s="126"/>
      <c r="L303" s="126"/>
    </row>
    <row r="304" spans="1:12" x14ac:dyDescent="0.25">
      <c r="A304" s="128"/>
      <c r="B304" s="2">
        <f t="shared" si="234"/>
        <v>16</v>
      </c>
      <c r="C304" s="2" t="str">
        <f t="shared" ref="C304:D304" si="252">C284</f>
        <v>H</v>
      </c>
      <c r="D304" s="2" t="str">
        <f t="shared" si="252"/>
        <v>Q</v>
      </c>
      <c r="G304" s="126"/>
      <c r="H304" s="126"/>
      <c r="J304" s="126"/>
      <c r="L304" s="126"/>
    </row>
    <row r="305" spans="1:12" x14ac:dyDescent="0.25">
      <c r="A305" s="128"/>
      <c r="C305" s="2"/>
      <c r="D305" s="2"/>
      <c r="G305" s="126"/>
      <c r="H305" s="126"/>
      <c r="J305" s="126"/>
      <c r="L305" s="126"/>
    </row>
    <row r="306" spans="1:12" x14ac:dyDescent="0.25">
      <c r="A306" s="125"/>
      <c r="B306" s="2">
        <f>B286+1</f>
        <v>17</v>
      </c>
      <c r="C306" s="2" t="str">
        <f>C286</f>
        <v>D</v>
      </c>
      <c r="D306" s="2" t="str">
        <f>D286</f>
        <v>A</v>
      </c>
      <c r="G306" s="126"/>
      <c r="H306" s="127"/>
      <c r="J306" s="127"/>
      <c r="L306" s="127"/>
    </row>
    <row r="307" spans="1:12" x14ac:dyDescent="0.25">
      <c r="A307" s="128"/>
      <c r="B307" s="2">
        <f t="shared" ref="B307:B324" si="253">B287+1</f>
        <v>17</v>
      </c>
      <c r="C307" s="2" t="str">
        <f t="shared" ref="C307:D307" si="254">C287</f>
        <v>D</v>
      </c>
      <c r="D307" s="2" t="str">
        <f t="shared" si="254"/>
        <v>B</v>
      </c>
      <c r="G307" s="126"/>
      <c r="H307" s="126"/>
      <c r="J307" s="126"/>
      <c r="L307" s="126"/>
    </row>
    <row r="308" spans="1:12" x14ac:dyDescent="0.25">
      <c r="A308" s="128"/>
      <c r="B308" s="2">
        <f t="shared" si="253"/>
        <v>17</v>
      </c>
      <c r="C308" s="2" t="str">
        <f t="shared" ref="C308:D308" si="255">C288</f>
        <v>H</v>
      </c>
      <c r="D308" s="2" t="str">
        <f t="shared" si="255"/>
        <v>A</v>
      </c>
      <c r="G308" s="126"/>
      <c r="H308" s="126"/>
      <c r="J308" s="126"/>
      <c r="L308" s="126"/>
    </row>
    <row r="309" spans="1:12" x14ac:dyDescent="0.25">
      <c r="A309" s="128"/>
      <c r="B309" s="2">
        <f t="shared" si="253"/>
        <v>17</v>
      </c>
      <c r="C309" s="2" t="str">
        <f t="shared" ref="C309:D309" si="256">C289</f>
        <v>H</v>
      </c>
      <c r="D309" s="2" t="str">
        <f t="shared" si="256"/>
        <v>B</v>
      </c>
      <c r="G309" s="126"/>
      <c r="H309" s="126"/>
      <c r="J309" s="126"/>
      <c r="L309" s="126"/>
    </row>
    <row r="310" spans="1:12" x14ac:dyDescent="0.25">
      <c r="A310" s="128"/>
      <c r="B310" s="2">
        <f t="shared" si="253"/>
        <v>17</v>
      </c>
      <c r="C310" s="2" t="str">
        <f t="shared" ref="C310:D310" si="257">C290</f>
        <v>H</v>
      </c>
      <c r="D310" s="2" t="str">
        <f t="shared" si="257"/>
        <v>C</v>
      </c>
      <c r="G310" s="126"/>
      <c r="H310" s="126"/>
      <c r="J310" s="126"/>
      <c r="L310" s="126"/>
    </row>
    <row r="311" spans="1:12" x14ac:dyDescent="0.25">
      <c r="A311" s="128"/>
      <c r="B311" s="2">
        <f t="shared" si="253"/>
        <v>17</v>
      </c>
      <c r="C311" s="2" t="str">
        <f t="shared" ref="C311:D311" si="258">C291</f>
        <v>H</v>
      </c>
      <c r="D311" s="2" t="str">
        <f t="shared" si="258"/>
        <v>D</v>
      </c>
      <c r="G311" s="126"/>
      <c r="H311" s="126"/>
      <c r="J311" s="126"/>
      <c r="L311" s="126"/>
    </row>
    <row r="312" spans="1:12" x14ac:dyDescent="0.25">
      <c r="A312" s="128"/>
      <c r="B312" s="2">
        <f t="shared" si="253"/>
        <v>17</v>
      </c>
      <c r="C312" s="2" t="str">
        <f t="shared" ref="C312:D312" si="259">C292</f>
        <v>H</v>
      </c>
      <c r="D312" s="2" t="str">
        <f t="shared" si="259"/>
        <v>E</v>
      </c>
      <c r="G312" s="126"/>
      <c r="H312" s="126"/>
      <c r="J312" s="126"/>
      <c r="L312" s="126"/>
    </row>
    <row r="313" spans="1:12" x14ac:dyDescent="0.25">
      <c r="A313" s="128"/>
      <c r="B313" s="2">
        <f t="shared" si="253"/>
        <v>17</v>
      </c>
      <c r="C313" s="2" t="str">
        <f t="shared" ref="C313:D313" si="260">C293</f>
        <v>H</v>
      </c>
      <c r="D313" s="2" t="str">
        <f t="shared" si="260"/>
        <v>F</v>
      </c>
      <c r="E313" s="123"/>
      <c r="F313" s="73"/>
      <c r="G313" s="126"/>
      <c r="H313" s="126"/>
      <c r="J313" s="126"/>
      <c r="K313" s="100"/>
      <c r="L313" s="126"/>
    </row>
    <row r="314" spans="1:12" x14ac:dyDescent="0.25">
      <c r="A314" s="128"/>
      <c r="B314" s="2">
        <f t="shared" si="253"/>
        <v>17</v>
      </c>
      <c r="C314" s="2" t="str">
        <f t="shared" ref="C314:D314" si="261">C294</f>
        <v>H</v>
      </c>
      <c r="D314" s="2" t="str">
        <f t="shared" si="261"/>
        <v>G</v>
      </c>
      <c r="G314" s="126"/>
      <c r="H314" s="126"/>
      <c r="J314" s="126"/>
      <c r="L314" s="126"/>
    </row>
    <row r="315" spans="1:12" x14ac:dyDescent="0.25">
      <c r="A315" s="128"/>
      <c r="B315" s="2">
        <f t="shared" si="253"/>
        <v>17</v>
      </c>
      <c r="C315" s="2" t="str">
        <f t="shared" ref="C315:D315" si="262">C295</f>
        <v>H</v>
      </c>
      <c r="D315" s="2" t="str">
        <f t="shared" si="262"/>
        <v>H</v>
      </c>
      <c r="G315" s="126"/>
      <c r="H315" s="126"/>
      <c r="J315" s="126"/>
      <c r="L315" s="126"/>
    </row>
    <row r="316" spans="1:12" x14ac:dyDescent="0.25">
      <c r="A316" s="128"/>
      <c r="B316" s="2">
        <f t="shared" si="253"/>
        <v>17</v>
      </c>
      <c r="C316" s="2" t="str">
        <f t="shared" ref="C316:D316" si="263">C296</f>
        <v>H</v>
      </c>
      <c r="D316" s="2" t="str">
        <f t="shared" si="263"/>
        <v>I</v>
      </c>
      <c r="G316" s="126"/>
      <c r="H316" s="126"/>
      <c r="J316" s="126"/>
      <c r="L316" s="126"/>
    </row>
    <row r="317" spans="1:12" x14ac:dyDescent="0.25">
      <c r="A317" s="128"/>
      <c r="B317" s="2">
        <f t="shared" si="253"/>
        <v>17</v>
      </c>
      <c r="C317" s="2" t="str">
        <f t="shared" ref="C317:D317" si="264">C297</f>
        <v>H</v>
      </c>
      <c r="D317" s="2" t="str">
        <f t="shared" si="264"/>
        <v>J</v>
      </c>
      <c r="G317" s="126"/>
      <c r="H317" s="126"/>
      <c r="J317" s="126"/>
      <c r="L317" s="126"/>
    </row>
    <row r="318" spans="1:12" x14ac:dyDescent="0.25">
      <c r="A318" s="128"/>
      <c r="B318" s="2">
        <f t="shared" si="253"/>
        <v>17</v>
      </c>
      <c r="C318" s="2" t="str">
        <f t="shared" ref="C318:D318" si="265">C298</f>
        <v>H</v>
      </c>
      <c r="D318" s="2" t="str">
        <f t="shared" si="265"/>
        <v>K</v>
      </c>
      <c r="G318" s="126"/>
      <c r="H318" s="126"/>
      <c r="J318" s="126"/>
      <c r="L318" s="126"/>
    </row>
    <row r="319" spans="1:12" x14ac:dyDescent="0.25">
      <c r="A319" s="128"/>
      <c r="B319" s="2">
        <f t="shared" si="253"/>
        <v>17</v>
      </c>
      <c r="C319" s="2" t="str">
        <f t="shared" ref="C319:D319" si="266">C299</f>
        <v>H</v>
      </c>
      <c r="D319" s="2" t="str">
        <f t="shared" si="266"/>
        <v>L</v>
      </c>
      <c r="G319" s="126"/>
      <c r="H319" s="126"/>
      <c r="J319" s="126"/>
      <c r="L319" s="126"/>
    </row>
    <row r="320" spans="1:12" x14ac:dyDescent="0.25">
      <c r="A320" s="128"/>
      <c r="B320" s="2">
        <f t="shared" si="253"/>
        <v>17</v>
      </c>
      <c r="C320" s="2" t="str">
        <f t="shared" ref="C320:D320" si="267">C300</f>
        <v>H</v>
      </c>
      <c r="D320" s="2" t="str">
        <f t="shared" si="267"/>
        <v>M</v>
      </c>
      <c r="G320" s="126"/>
      <c r="H320" s="126"/>
      <c r="J320" s="126"/>
      <c r="L320" s="126"/>
    </row>
    <row r="321" spans="1:12" x14ac:dyDescent="0.25">
      <c r="A321" s="128"/>
      <c r="B321" s="2">
        <f t="shared" si="253"/>
        <v>17</v>
      </c>
      <c r="C321" s="2" t="str">
        <f t="shared" ref="C321:D321" si="268">C301</f>
        <v>H</v>
      </c>
      <c r="D321" s="2" t="str">
        <f t="shared" si="268"/>
        <v>N</v>
      </c>
      <c r="G321" s="126"/>
      <c r="H321" s="126"/>
      <c r="J321" s="126"/>
      <c r="L321" s="126"/>
    </row>
    <row r="322" spans="1:12" x14ac:dyDescent="0.25">
      <c r="A322" s="128"/>
      <c r="B322" s="2">
        <f t="shared" si="253"/>
        <v>17</v>
      </c>
      <c r="C322" s="2" t="str">
        <f t="shared" ref="C322:D322" si="269">C302</f>
        <v>H</v>
      </c>
      <c r="D322" s="2" t="str">
        <f t="shared" si="269"/>
        <v>O</v>
      </c>
      <c r="G322" s="126"/>
      <c r="H322" s="126"/>
      <c r="J322" s="126"/>
      <c r="L322" s="126"/>
    </row>
    <row r="323" spans="1:12" x14ac:dyDescent="0.25">
      <c r="A323" s="128"/>
      <c r="B323" s="2">
        <f t="shared" si="253"/>
        <v>17</v>
      </c>
      <c r="C323" s="2" t="str">
        <f t="shared" ref="C323:D323" si="270">C303</f>
        <v>H</v>
      </c>
      <c r="D323" s="2" t="str">
        <f t="shared" si="270"/>
        <v>P</v>
      </c>
      <c r="G323" s="126"/>
      <c r="H323" s="126"/>
      <c r="J323" s="126"/>
      <c r="L323" s="126"/>
    </row>
    <row r="324" spans="1:12" x14ac:dyDescent="0.25">
      <c r="A324" s="128"/>
      <c r="B324" s="2">
        <f t="shared" si="253"/>
        <v>17</v>
      </c>
      <c r="C324" s="2" t="str">
        <f t="shared" ref="C324:D324" si="271">C304</f>
        <v>H</v>
      </c>
      <c r="D324" s="2" t="str">
        <f t="shared" si="271"/>
        <v>Q</v>
      </c>
      <c r="G324" s="126"/>
      <c r="H324" s="126"/>
      <c r="J324" s="126"/>
      <c r="L324" s="126"/>
    </row>
    <row r="325" spans="1:12" x14ac:dyDescent="0.25">
      <c r="A325" s="128"/>
      <c r="C325" s="2"/>
      <c r="D325" s="2"/>
      <c r="G325" s="129"/>
      <c r="H325" s="126"/>
      <c r="J325" s="126"/>
      <c r="L325" s="126"/>
    </row>
    <row r="326" spans="1:12" x14ac:dyDescent="0.25">
      <c r="A326" s="128"/>
      <c r="B326" s="2">
        <f>B306+1</f>
        <v>18</v>
      </c>
      <c r="C326" s="2" t="str">
        <f>C306</f>
        <v>D</v>
      </c>
      <c r="D326" s="2" t="str">
        <f>D306</f>
        <v>A</v>
      </c>
      <c r="G326" s="126"/>
      <c r="H326" s="126"/>
      <c r="J326" s="126"/>
      <c r="L326" s="126"/>
    </row>
    <row r="327" spans="1:12" x14ac:dyDescent="0.25">
      <c r="A327" s="128"/>
      <c r="B327" s="2">
        <f t="shared" ref="B327:B344" si="272">B307+1</f>
        <v>18</v>
      </c>
      <c r="C327" s="2" t="str">
        <f t="shared" ref="C327:D327" si="273">C307</f>
        <v>D</v>
      </c>
      <c r="D327" s="2" t="str">
        <f t="shared" si="273"/>
        <v>B</v>
      </c>
      <c r="G327" s="126"/>
      <c r="H327" s="126"/>
      <c r="J327" s="126"/>
      <c r="L327" s="126"/>
    </row>
    <row r="328" spans="1:12" x14ac:dyDescent="0.25">
      <c r="A328" s="128"/>
      <c r="B328" s="2">
        <f t="shared" si="272"/>
        <v>18</v>
      </c>
      <c r="C328" s="2" t="str">
        <f t="shared" ref="C328:D328" si="274">C308</f>
        <v>H</v>
      </c>
      <c r="D328" s="2" t="str">
        <f t="shared" si="274"/>
        <v>A</v>
      </c>
      <c r="G328" s="126"/>
      <c r="H328" s="126"/>
      <c r="J328" s="126"/>
      <c r="L328" s="126"/>
    </row>
    <row r="329" spans="1:12" x14ac:dyDescent="0.25">
      <c r="A329" s="128"/>
      <c r="B329" s="2">
        <f t="shared" si="272"/>
        <v>18</v>
      </c>
      <c r="C329" s="2" t="str">
        <f t="shared" ref="C329:D329" si="275">C309</f>
        <v>H</v>
      </c>
      <c r="D329" s="2" t="str">
        <f t="shared" si="275"/>
        <v>B</v>
      </c>
      <c r="G329" s="126"/>
      <c r="H329" s="126"/>
      <c r="J329" s="126"/>
      <c r="L329" s="126"/>
    </row>
    <row r="330" spans="1:12" x14ac:dyDescent="0.25">
      <c r="A330" s="128"/>
      <c r="B330" s="2">
        <f t="shared" si="272"/>
        <v>18</v>
      </c>
      <c r="C330" s="2" t="str">
        <f t="shared" ref="C330:D330" si="276">C310</f>
        <v>H</v>
      </c>
      <c r="D330" s="2" t="str">
        <f t="shared" si="276"/>
        <v>C</v>
      </c>
      <c r="G330" s="126"/>
      <c r="H330" s="126"/>
      <c r="J330" s="126"/>
      <c r="L330" s="126"/>
    </row>
    <row r="331" spans="1:12" x14ac:dyDescent="0.25">
      <c r="A331" s="128"/>
      <c r="B331" s="2">
        <f t="shared" si="272"/>
        <v>18</v>
      </c>
      <c r="C331" s="2" t="str">
        <f t="shared" ref="C331:D331" si="277">C311</f>
        <v>H</v>
      </c>
      <c r="D331" s="2" t="str">
        <f t="shared" si="277"/>
        <v>D</v>
      </c>
      <c r="G331" s="126"/>
      <c r="H331" s="126"/>
      <c r="J331" s="126"/>
      <c r="L331" s="126"/>
    </row>
    <row r="332" spans="1:12" x14ac:dyDescent="0.25">
      <c r="A332" s="128"/>
      <c r="B332" s="2">
        <f t="shared" si="272"/>
        <v>18</v>
      </c>
      <c r="C332" s="2" t="str">
        <f t="shared" ref="C332:D332" si="278">C312</f>
        <v>H</v>
      </c>
      <c r="D332" s="2" t="str">
        <f t="shared" si="278"/>
        <v>E</v>
      </c>
      <c r="G332" s="126"/>
      <c r="H332" s="126"/>
      <c r="J332" s="126"/>
      <c r="L332" s="126"/>
    </row>
    <row r="333" spans="1:12" x14ac:dyDescent="0.25">
      <c r="A333" s="128"/>
      <c r="B333" s="2">
        <f t="shared" si="272"/>
        <v>18</v>
      </c>
      <c r="C333" s="2" t="str">
        <f t="shared" ref="C333:D333" si="279">C313</f>
        <v>H</v>
      </c>
      <c r="D333" s="2" t="str">
        <f t="shared" si="279"/>
        <v>F</v>
      </c>
      <c r="G333" s="126"/>
      <c r="H333" s="126"/>
      <c r="J333" s="126"/>
      <c r="L333" s="126"/>
    </row>
    <row r="334" spans="1:12" x14ac:dyDescent="0.25">
      <c r="A334" s="128"/>
      <c r="B334" s="2">
        <f t="shared" si="272"/>
        <v>18</v>
      </c>
      <c r="C334" s="2" t="str">
        <f t="shared" ref="C334:D334" si="280">C314</f>
        <v>H</v>
      </c>
      <c r="D334" s="2" t="str">
        <f t="shared" si="280"/>
        <v>G</v>
      </c>
      <c r="G334" s="126"/>
      <c r="H334" s="126"/>
      <c r="J334" s="126"/>
      <c r="L334" s="126"/>
    </row>
    <row r="335" spans="1:12" x14ac:dyDescent="0.25">
      <c r="A335" s="128"/>
      <c r="B335" s="2">
        <f t="shared" si="272"/>
        <v>18</v>
      </c>
      <c r="C335" s="2" t="str">
        <f t="shared" ref="C335:D335" si="281">C315</f>
        <v>H</v>
      </c>
      <c r="D335" s="2" t="str">
        <f t="shared" si="281"/>
        <v>H</v>
      </c>
      <c r="G335" s="126"/>
      <c r="H335" s="126"/>
      <c r="J335" s="126"/>
      <c r="L335" s="126"/>
    </row>
    <row r="336" spans="1:12" x14ac:dyDescent="0.25">
      <c r="A336" s="128"/>
      <c r="B336" s="2">
        <f t="shared" si="272"/>
        <v>18</v>
      </c>
      <c r="C336" s="2" t="str">
        <f t="shared" ref="C336:D336" si="282">C316</f>
        <v>H</v>
      </c>
      <c r="D336" s="2" t="str">
        <f t="shared" si="282"/>
        <v>I</v>
      </c>
      <c r="E336" s="123"/>
      <c r="F336" s="73"/>
      <c r="G336" s="126"/>
      <c r="H336" s="126"/>
      <c r="J336" s="126"/>
      <c r="K336" s="100"/>
      <c r="L336" s="126"/>
    </row>
    <row r="337" spans="1:12" x14ac:dyDescent="0.25">
      <c r="A337" s="128"/>
      <c r="B337" s="2">
        <f t="shared" si="272"/>
        <v>18</v>
      </c>
      <c r="C337" s="2" t="str">
        <f t="shared" ref="C337:D337" si="283">C317</f>
        <v>H</v>
      </c>
      <c r="D337" s="2" t="str">
        <f t="shared" si="283"/>
        <v>J</v>
      </c>
      <c r="G337" s="126"/>
      <c r="H337" s="126"/>
      <c r="J337" s="126"/>
      <c r="L337" s="126"/>
    </row>
    <row r="338" spans="1:12" x14ac:dyDescent="0.25">
      <c r="A338" s="128"/>
      <c r="B338" s="2">
        <f t="shared" si="272"/>
        <v>18</v>
      </c>
      <c r="C338" s="2" t="str">
        <f t="shared" ref="C338:D338" si="284">C318</f>
        <v>H</v>
      </c>
      <c r="D338" s="2" t="str">
        <f t="shared" si="284"/>
        <v>K</v>
      </c>
      <c r="G338" s="126"/>
      <c r="H338" s="126"/>
      <c r="J338" s="126"/>
      <c r="L338" s="126"/>
    </row>
    <row r="339" spans="1:12" x14ac:dyDescent="0.25">
      <c r="A339" s="128"/>
      <c r="B339" s="2">
        <f t="shared" si="272"/>
        <v>18</v>
      </c>
      <c r="C339" s="2" t="str">
        <f t="shared" ref="C339:D339" si="285">C319</f>
        <v>H</v>
      </c>
      <c r="D339" s="2" t="str">
        <f t="shared" si="285"/>
        <v>L</v>
      </c>
      <c r="G339" s="126"/>
      <c r="H339" s="126"/>
      <c r="J339" s="126"/>
      <c r="L339" s="126"/>
    </row>
    <row r="340" spans="1:12" x14ac:dyDescent="0.25">
      <c r="A340" s="128"/>
      <c r="B340" s="2">
        <f t="shared" si="272"/>
        <v>18</v>
      </c>
      <c r="C340" s="2" t="str">
        <f t="shared" ref="C340:D340" si="286">C320</f>
        <v>H</v>
      </c>
      <c r="D340" s="2" t="str">
        <f t="shared" si="286"/>
        <v>M</v>
      </c>
      <c r="G340" s="126"/>
      <c r="H340" s="126"/>
      <c r="J340" s="126"/>
      <c r="L340" s="126"/>
    </row>
    <row r="341" spans="1:12" x14ac:dyDescent="0.25">
      <c r="A341" s="128"/>
      <c r="B341" s="2">
        <f t="shared" si="272"/>
        <v>18</v>
      </c>
      <c r="C341" s="2" t="str">
        <f t="shared" ref="C341:D341" si="287">C321</f>
        <v>H</v>
      </c>
      <c r="D341" s="2" t="str">
        <f t="shared" si="287"/>
        <v>N</v>
      </c>
      <c r="G341" s="126"/>
      <c r="H341" s="126"/>
      <c r="J341" s="126"/>
      <c r="L341" s="126"/>
    </row>
    <row r="342" spans="1:12" x14ac:dyDescent="0.25">
      <c r="A342" s="128"/>
      <c r="B342" s="2">
        <f t="shared" si="272"/>
        <v>18</v>
      </c>
      <c r="C342" s="2" t="str">
        <f t="shared" ref="C342:D342" si="288">C322</f>
        <v>H</v>
      </c>
      <c r="D342" s="2" t="str">
        <f t="shared" si="288"/>
        <v>O</v>
      </c>
      <c r="G342" s="126"/>
      <c r="H342" s="126"/>
      <c r="J342" s="126"/>
      <c r="L342" s="126"/>
    </row>
    <row r="343" spans="1:12" x14ac:dyDescent="0.25">
      <c r="A343" s="128"/>
      <c r="B343" s="2">
        <f t="shared" si="272"/>
        <v>18</v>
      </c>
      <c r="C343" s="2" t="str">
        <f t="shared" ref="C343:D343" si="289">C323</f>
        <v>H</v>
      </c>
      <c r="D343" s="2" t="str">
        <f t="shared" si="289"/>
        <v>P</v>
      </c>
      <c r="G343" s="126"/>
      <c r="H343" s="126"/>
      <c r="J343" s="126"/>
      <c r="L343" s="126"/>
    </row>
    <row r="344" spans="1:12" x14ac:dyDescent="0.25">
      <c r="A344" s="128"/>
      <c r="B344" s="2">
        <f t="shared" si="272"/>
        <v>18</v>
      </c>
      <c r="C344" s="2" t="str">
        <f t="shared" ref="C344:D344" si="290">C324</f>
        <v>H</v>
      </c>
      <c r="D344" s="2" t="str">
        <f t="shared" si="290"/>
        <v>Q</v>
      </c>
      <c r="G344" s="126"/>
      <c r="H344" s="126"/>
      <c r="J344" s="126"/>
      <c r="L344" s="126"/>
    </row>
    <row r="345" spans="1:12" x14ac:dyDescent="0.25">
      <c r="A345" s="128"/>
      <c r="C345" s="2"/>
      <c r="D345" s="2"/>
      <c r="G345" s="129"/>
      <c r="H345" s="126"/>
      <c r="J345" s="126"/>
      <c r="L345" s="126"/>
    </row>
    <row r="346" spans="1:12" x14ac:dyDescent="0.25">
      <c r="A346" s="128"/>
      <c r="B346" s="2">
        <f>B326+1</f>
        <v>19</v>
      </c>
      <c r="C346" s="2" t="str">
        <f>C326</f>
        <v>D</v>
      </c>
      <c r="D346" s="2" t="str">
        <f>D326</f>
        <v>A</v>
      </c>
      <c r="G346" s="126"/>
      <c r="H346" s="126"/>
      <c r="J346" s="126"/>
      <c r="L346" s="126"/>
    </row>
    <row r="347" spans="1:12" x14ac:dyDescent="0.25">
      <c r="A347" s="128"/>
      <c r="B347" s="2">
        <f t="shared" ref="B347:B364" si="291">B327+1</f>
        <v>19</v>
      </c>
      <c r="C347" s="2" t="str">
        <f t="shared" ref="C347:D347" si="292">C327</f>
        <v>D</v>
      </c>
      <c r="D347" s="2" t="str">
        <f t="shared" si="292"/>
        <v>B</v>
      </c>
      <c r="G347" s="126"/>
      <c r="H347" s="126"/>
      <c r="J347" s="126"/>
      <c r="L347" s="126"/>
    </row>
    <row r="348" spans="1:12" x14ac:dyDescent="0.25">
      <c r="A348" s="128"/>
      <c r="B348" s="2">
        <f t="shared" si="291"/>
        <v>19</v>
      </c>
      <c r="C348" s="2" t="str">
        <f t="shared" ref="C348:D348" si="293">C328</f>
        <v>H</v>
      </c>
      <c r="D348" s="2" t="str">
        <f t="shared" si="293"/>
        <v>A</v>
      </c>
      <c r="G348" s="126"/>
      <c r="H348" s="126"/>
      <c r="J348" s="126"/>
      <c r="L348" s="126"/>
    </row>
    <row r="349" spans="1:12" x14ac:dyDescent="0.25">
      <c r="A349" s="128"/>
      <c r="B349" s="2">
        <f t="shared" si="291"/>
        <v>19</v>
      </c>
      <c r="C349" s="2" t="str">
        <f t="shared" ref="C349:D349" si="294">C329</f>
        <v>H</v>
      </c>
      <c r="D349" s="2" t="str">
        <f t="shared" si="294"/>
        <v>B</v>
      </c>
      <c r="G349" s="126"/>
      <c r="H349" s="126"/>
      <c r="J349" s="126"/>
      <c r="L349" s="126"/>
    </row>
    <row r="350" spans="1:12" x14ac:dyDescent="0.25">
      <c r="A350" s="128"/>
      <c r="B350" s="2">
        <f t="shared" si="291"/>
        <v>19</v>
      </c>
      <c r="C350" s="2" t="str">
        <f t="shared" ref="C350:D350" si="295">C330</f>
        <v>H</v>
      </c>
      <c r="D350" s="2" t="str">
        <f t="shared" si="295"/>
        <v>C</v>
      </c>
      <c r="G350" s="126"/>
      <c r="H350" s="126"/>
      <c r="J350" s="126"/>
      <c r="L350" s="126"/>
    </row>
    <row r="351" spans="1:12" x14ac:dyDescent="0.25">
      <c r="A351" s="128"/>
      <c r="B351" s="2">
        <f t="shared" si="291"/>
        <v>19</v>
      </c>
      <c r="C351" s="2" t="str">
        <f t="shared" ref="C351:D351" si="296">C331</f>
        <v>H</v>
      </c>
      <c r="D351" s="2" t="str">
        <f t="shared" si="296"/>
        <v>D</v>
      </c>
      <c r="G351" s="126"/>
      <c r="H351" s="126"/>
      <c r="J351" s="126"/>
      <c r="L351" s="126"/>
    </row>
    <row r="352" spans="1:12" x14ac:dyDescent="0.25">
      <c r="A352" s="128"/>
      <c r="B352" s="2">
        <f t="shared" si="291"/>
        <v>19</v>
      </c>
      <c r="C352" s="2" t="str">
        <f t="shared" ref="C352:D352" si="297">C332</f>
        <v>H</v>
      </c>
      <c r="D352" s="2" t="str">
        <f t="shared" si="297"/>
        <v>E</v>
      </c>
      <c r="G352" s="126"/>
      <c r="H352" s="126"/>
      <c r="J352" s="126"/>
      <c r="L352" s="126"/>
    </row>
    <row r="353" spans="1:12" x14ac:dyDescent="0.25">
      <c r="A353" s="128"/>
      <c r="B353" s="2">
        <f t="shared" si="291"/>
        <v>19</v>
      </c>
      <c r="C353" s="2" t="str">
        <f t="shared" ref="C353:D353" si="298">C333</f>
        <v>H</v>
      </c>
      <c r="D353" s="2" t="str">
        <f t="shared" si="298"/>
        <v>F</v>
      </c>
      <c r="G353" s="126"/>
      <c r="H353" s="126"/>
      <c r="J353" s="126"/>
      <c r="L353" s="126"/>
    </row>
    <row r="354" spans="1:12" x14ac:dyDescent="0.25">
      <c r="A354" s="128"/>
      <c r="B354" s="2">
        <f t="shared" si="291"/>
        <v>19</v>
      </c>
      <c r="C354" s="2" t="str">
        <f t="shared" ref="C354:D354" si="299">C334</f>
        <v>H</v>
      </c>
      <c r="D354" s="2" t="str">
        <f t="shared" si="299"/>
        <v>G</v>
      </c>
      <c r="G354" s="126"/>
      <c r="H354" s="126"/>
      <c r="J354" s="126"/>
      <c r="L354" s="126"/>
    </row>
    <row r="355" spans="1:12" x14ac:dyDescent="0.25">
      <c r="A355" s="128"/>
      <c r="B355" s="2">
        <f t="shared" si="291"/>
        <v>19</v>
      </c>
      <c r="C355" s="2" t="str">
        <f t="shared" ref="C355:D355" si="300">C335</f>
        <v>H</v>
      </c>
      <c r="D355" s="2" t="str">
        <f t="shared" si="300"/>
        <v>H</v>
      </c>
      <c r="G355" s="126"/>
      <c r="H355" s="126"/>
      <c r="J355" s="126"/>
      <c r="L355" s="126"/>
    </row>
    <row r="356" spans="1:12" x14ac:dyDescent="0.25">
      <c r="A356" s="128"/>
      <c r="B356" s="2">
        <f t="shared" si="291"/>
        <v>19</v>
      </c>
      <c r="C356" s="2" t="str">
        <f t="shared" ref="C356:D356" si="301">C336</f>
        <v>H</v>
      </c>
      <c r="D356" s="2" t="str">
        <f t="shared" si="301"/>
        <v>I</v>
      </c>
      <c r="G356" s="126"/>
      <c r="H356" s="126"/>
      <c r="J356" s="126"/>
      <c r="L356" s="126"/>
    </row>
    <row r="357" spans="1:12" x14ac:dyDescent="0.25">
      <c r="A357" s="128"/>
      <c r="B357" s="2">
        <f t="shared" si="291"/>
        <v>19</v>
      </c>
      <c r="C357" s="2" t="str">
        <f t="shared" ref="C357:D357" si="302">C337</f>
        <v>H</v>
      </c>
      <c r="D357" s="2" t="str">
        <f t="shared" si="302"/>
        <v>J</v>
      </c>
      <c r="G357" s="126"/>
      <c r="H357" s="126"/>
      <c r="J357" s="126"/>
      <c r="L357" s="126"/>
    </row>
    <row r="358" spans="1:12" x14ac:dyDescent="0.25">
      <c r="A358" s="128"/>
      <c r="B358" s="2">
        <f t="shared" si="291"/>
        <v>19</v>
      </c>
      <c r="C358" s="2" t="str">
        <f t="shared" ref="C358:D358" si="303">C338</f>
        <v>H</v>
      </c>
      <c r="D358" s="2" t="str">
        <f t="shared" si="303"/>
        <v>K</v>
      </c>
      <c r="G358" s="126"/>
      <c r="H358" s="126"/>
      <c r="J358" s="126"/>
      <c r="L358" s="126"/>
    </row>
    <row r="359" spans="1:12" x14ac:dyDescent="0.25">
      <c r="A359" s="128"/>
      <c r="B359" s="2">
        <f t="shared" si="291"/>
        <v>19</v>
      </c>
      <c r="C359" s="2" t="str">
        <f t="shared" ref="C359:D359" si="304">C339</f>
        <v>H</v>
      </c>
      <c r="D359" s="2" t="str">
        <f t="shared" si="304"/>
        <v>L</v>
      </c>
      <c r="E359" s="123"/>
      <c r="F359" s="73"/>
      <c r="G359" s="126"/>
      <c r="H359" s="126"/>
      <c r="J359" s="126"/>
      <c r="K359" s="100"/>
      <c r="L359" s="126"/>
    </row>
    <row r="360" spans="1:12" x14ac:dyDescent="0.25">
      <c r="A360" s="128"/>
      <c r="B360" s="2">
        <f t="shared" si="291"/>
        <v>19</v>
      </c>
      <c r="C360" s="2" t="str">
        <f t="shared" ref="C360:D360" si="305">C340</f>
        <v>H</v>
      </c>
      <c r="D360" s="2" t="str">
        <f t="shared" si="305"/>
        <v>M</v>
      </c>
      <c r="G360" s="126"/>
      <c r="H360" s="126"/>
      <c r="J360" s="126"/>
      <c r="L360" s="126"/>
    </row>
    <row r="361" spans="1:12" x14ac:dyDescent="0.25">
      <c r="A361" s="128"/>
      <c r="B361" s="2">
        <f t="shared" si="291"/>
        <v>19</v>
      </c>
      <c r="C361" s="2" t="str">
        <f t="shared" ref="C361:D361" si="306">C341</f>
        <v>H</v>
      </c>
      <c r="D361" s="2" t="str">
        <f t="shared" si="306"/>
        <v>N</v>
      </c>
      <c r="G361" s="126"/>
      <c r="H361" s="126"/>
      <c r="J361" s="126"/>
      <c r="L361" s="126"/>
    </row>
    <row r="362" spans="1:12" x14ac:dyDescent="0.25">
      <c r="A362" s="128"/>
      <c r="B362" s="2">
        <f t="shared" si="291"/>
        <v>19</v>
      </c>
      <c r="C362" s="2" t="str">
        <f t="shared" ref="C362:D362" si="307">C342</f>
        <v>H</v>
      </c>
      <c r="D362" s="2" t="str">
        <f t="shared" si="307"/>
        <v>O</v>
      </c>
      <c r="G362" s="126"/>
      <c r="H362" s="126"/>
      <c r="J362" s="126"/>
      <c r="L362" s="126"/>
    </row>
    <row r="363" spans="1:12" x14ac:dyDescent="0.25">
      <c r="A363" s="128"/>
      <c r="B363" s="2">
        <f t="shared" si="291"/>
        <v>19</v>
      </c>
      <c r="C363" s="2" t="str">
        <f t="shared" ref="C363:D363" si="308">C343</f>
        <v>H</v>
      </c>
      <c r="D363" s="2" t="str">
        <f t="shared" si="308"/>
        <v>P</v>
      </c>
      <c r="G363" s="126"/>
      <c r="H363" s="126"/>
      <c r="J363" s="126"/>
      <c r="L363" s="126"/>
    </row>
    <row r="364" spans="1:12" x14ac:dyDescent="0.25">
      <c r="A364" s="128"/>
      <c r="B364" s="2">
        <f t="shared" si="291"/>
        <v>19</v>
      </c>
      <c r="C364" s="2" t="str">
        <f t="shared" ref="C364:D364" si="309">C344</f>
        <v>H</v>
      </c>
      <c r="D364" s="2" t="str">
        <f t="shared" si="309"/>
        <v>Q</v>
      </c>
      <c r="G364" s="126"/>
      <c r="H364" s="126"/>
      <c r="J364" s="126"/>
      <c r="L364" s="126"/>
    </row>
    <row r="365" spans="1:12" x14ac:dyDescent="0.25">
      <c r="A365" s="128"/>
      <c r="C365" s="2"/>
      <c r="D365" s="2"/>
      <c r="G365" s="126"/>
      <c r="H365" s="126"/>
      <c r="J365" s="126"/>
      <c r="L365" s="126"/>
    </row>
    <row r="366" spans="1:12" x14ac:dyDescent="0.25">
      <c r="A366" s="128"/>
      <c r="B366" s="2">
        <f t="shared" ref="B366:B384" si="310">B346+1</f>
        <v>20</v>
      </c>
      <c r="C366" s="2" t="str">
        <f t="shared" ref="C366:D384" si="311">C346</f>
        <v>D</v>
      </c>
      <c r="D366" s="2" t="str">
        <f t="shared" si="311"/>
        <v>A</v>
      </c>
      <c r="G366" s="126"/>
      <c r="H366" s="127"/>
      <c r="J366" s="127"/>
      <c r="L366" s="127"/>
    </row>
    <row r="367" spans="1:12" x14ac:dyDescent="0.25">
      <c r="A367" s="128"/>
      <c r="B367" s="2">
        <f t="shared" si="310"/>
        <v>20</v>
      </c>
      <c r="C367" s="2" t="str">
        <f t="shared" si="311"/>
        <v>D</v>
      </c>
      <c r="D367" s="2" t="str">
        <f t="shared" si="311"/>
        <v>B</v>
      </c>
      <c r="G367" s="126"/>
      <c r="H367" s="126"/>
      <c r="J367" s="126"/>
      <c r="L367" s="126"/>
    </row>
    <row r="368" spans="1:12" x14ac:dyDescent="0.25">
      <c r="A368" s="128"/>
      <c r="B368" s="2">
        <f t="shared" si="310"/>
        <v>20</v>
      </c>
      <c r="C368" s="2" t="str">
        <f t="shared" si="311"/>
        <v>H</v>
      </c>
      <c r="D368" s="2" t="str">
        <f t="shared" si="311"/>
        <v>A</v>
      </c>
      <c r="G368" s="126"/>
      <c r="H368" s="126"/>
      <c r="J368" s="126"/>
      <c r="L368" s="126"/>
    </row>
    <row r="369" spans="1:12" x14ac:dyDescent="0.25">
      <c r="A369" s="128"/>
      <c r="B369" s="2">
        <f t="shared" si="310"/>
        <v>20</v>
      </c>
      <c r="C369" s="2" t="str">
        <f t="shared" si="311"/>
        <v>H</v>
      </c>
      <c r="D369" s="2" t="str">
        <f t="shared" si="311"/>
        <v>B</v>
      </c>
      <c r="G369" s="126"/>
      <c r="H369" s="126"/>
      <c r="J369" s="126"/>
      <c r="L369" s="126"/>
    </row>
    <row r="370" spans="1:12" x14ac:dyDescent="0.25">
      <c r="A370" s="128"/>
      <c r="B370" s="2">
        <f t="shared" si="310"/>
        <v>20</v>
      </c>
      <c r="C370" s="2" t="str">
        <f t="shared" si="311"/>
        <v>H</v>
      </c>
      <c r="D370" s="2" t="str">
        <f t="shared" si="311"/>
        <v>C</v>
      </c>
      <c r="G370" s="126"/>
      <c r="H370" s="126"/>
      <c r="J370" s="126"/>
      <c r="L370" s="126"/>
    </row>
    <row r="371" spans="1:12" x14ac:dyDescent="0.25">
      <c r="A371" s="128"/>
      <c r="B371" s="2">
        <f t="shared" si="310"/>
        <v>20</v>
      </c>
      <c r="C371" s="2" t="str">
        <f t="shared" si="311"/>
        <v>H</v>
      </c>
      <c r="D371" s="2" t="str">
        <f t="shared" si="311"/>
        <v>D</v>
      </c>
      <c r="G371" s="126"/>
      <c r="H371" s="126"/>
      <c r="J371" s="126"/>
      <c r="L371" s="126"/>
    </row>
    <row r="372" spans="1:12" x14ac:dyDescent="0.25">
      <c r="A372" s="128"/>
      <c r="B372" s="2">
        <f t="shared" si="310"/>
        <v>20</v>
      </c>
      <c r="C372" s="2" t="str">
        <f t="shared" si="311"/>
        <v>H</v>
      </c>
      <c r="D372" s="2" t="str">
        <f t="shared" si="311"/>
        <v>E</v>
      </c>
      <c r="G372" s="126"/>
      <c r="H372" s="126"/>
      <c r="J372" s="126"/>
      <c r="L372" s="126"/>
    </row>
    <row r="373" spans="1:12" x14ac:dyDescent="0.25">
      <c r="A373" s="128"/>
      <c r="B373" s="2">
        <f t="shared" si="310"/>
        <v>20</v>
      </c>
      <c r="C373" s="2" t="str">
        <f t="shared" si="311"/>
        <v>H</v>
      </c>
      <c r="D373" s="2" t="str">
        <f t="shared" si="311"/>
        <v>F</v>
      </c>
      <c r="G373" s="126"/>
      <c r="H373" s="126"/>
      <c r="J373" s="126"/>
      <c r="L373" s="126"/>
    </row>
    <row r="374" spans="1:12" x14ac:dyDescent="0.25">
      <c r="A374" s="128"/>
      <c r="B374" s="2">
        <f t="shared" si="310"/>
        <v>20</v>
      </c>
      <c r="C374" s="2" t="str">
        <f t="shared" si="311"/>
        <v>H</v>
      </c>
      <c r="D374" s="2" t="str">
        <f t="shared" si="311"/>
        <v>G</v>
      </c>
      <c r="G374" s="126"/>
      <c r="H374" s="126"/>
      <c r="J374" s="126"/>
      <c r="L374" s="126"/>
    </row>
    <row r="375" spans="1:12" x14ac:dyDescent="0.25">
      <c r="A375" s="128"/>
      <c r="B375" s="2">
        <f t="shared" si="310"/>
        <v>20</v>
      </c>
      <c r="C375" s="2" t="str">
        <f t="shared" si="311"/>
        <v>H</v>
      </c>
      <c r="D375" s="2" t="str">
        <f t="shared" si="311"/>
        <v>H</v>
      </c>
      <c r="G375" s="126"/>
      <c r="H375" s="126"/>
      <c r="J375" s="126"/>
      <c r="L375" s="126"/>
    </row>
    <row r="376" spans="1:12" x14ac:dyDescent="0.25">
      <c r="A376" s="128"/>
      <c r="B376" s="2">
        <f t="shared" si="310"/>
        <v>20</v>
      </c>
      <c r="C376" s="2" t="str">
        <f t="shared" si="311"/>
        <v>H</v>
      </c>
      <c r="D376" s="2" t="str">
        <f t="shared" si="311"/>
        <v>I</v>
      </c>
      <c r="G376" s="126"/>
      <c r="H376" s="126"/>
      <c r="J376" s="126"/>
      <c r="L376" s="126"/>
    </row>
    <row r="377" spans="1:12" x14ac:dyDescent="0.25">
      <c r="A377" s="128"/>
      <c r="B377" s="2">
        <f t="shared" si="310"/>
        <v>20</v>
      </c>
      <c r="C377" s="2" t="str">
        <f t="shared" si="311"/>
        <v>H</v>
      </c>
      <c r="D377" s="2" t="str">
        <f t="shared" si="311"/>
        <v>J</v>
      </c>
      <c r="G377" s="126"/>
      <c r="H377" s="126"/>
      <c r="J377" s="126"/>
      <c r="L377" s="126"/>
    </row>
    <row r="378" spans="1:12" x14ac:dyDescent="0.25">
      <c r="A378" s="128"/>
      <c r="B378" s="2">
        <f t="shared" si="310"/>
        <v>20</v>
      </c>
      <c r="C378" s="2" t="str">
        <f t="shared" si="311"/>
        <v>H</v>
      </c>
      <c r="D378" s="2" t="str">
        <f t="shared" si="311"/>
        <v>K</v>
      </c>
      <c r="G378" s="126"/>
      <c r="H378" s="126"/>
      <c r="J378" s="126"/>
      <c r="L378" s="126"/>
    </row>
    <row r="379" spans="1:12" x14ac:dyDescent="0.25">
      <c r="A379" s="128"/>
      <c r="B379" s="2">
        <f t="shared" si="310"/>
        <v>20</v>
      </c>
      <c r="C379" s="2" t="str">
        <f t="shared" si="311"/>
        <v>H</v>
      </c>
      <c r="D379" s="2" t="str">
        <f t="shared" si="311"/>
        <v>L</v>
      </c>
      <c r="G379" s="126"/>
      <c r="H379" s="126"/>
      <c r="J379" s="126"/>
      <c r="L379" s="126"/>
    </row>
    <row r="380" spans="1:12" x14ac:dyDescent="0.25">
      <c r="A380" s="128"/>
      <c r="B380" s="2">
        <f t="shared" si="310"/>
        <v>20</v>
      </c>
      <c r="C380" s="2" t="str">
        <f t="shared" si="311"/>
        <v>H</v>
      </c>
      <c r="D380" s="2" t="str">
        <f t="shared" si="311"/>
        <v>M</v>
      </c>
      <c r="G380" s="126"/>
      <c r="H380" s="126"/>
      <c r="J380" s="126"/>
      <c r="L380" s="126"/>
    </row>
    <row r="381" spans="1:12" x14ac:dyDescent="0.25">
      <c r="A381" s="128"/>
      <c r="B381" s="2">
        <f t="shared" si="310"/>
        <v>20</v>
      </c>
      <c r="C381" s="2" t="str">
        <f t="shared" si="311"/>
        <v>H</v>
      </c>
      <c r="D381" s="2" t="str">
        <f t="shared" si="311"/>
        <v>N</v>
      </c>
      <c r="E381" s="123"/>
      <c r="F381" s="73"/>
      <c r="G381" s="126"/>
      <c r="H381" s="126"/>
      <c r="J381" s="126"/>
      <c r="K381" s="100"/>
      <c r="L381" s="129"/>
    </row>
    <row r="382" spans="1:12" x14ac:dyDescent="0.25">
      <c r="A382" s="128"/>
      <c r="B382" s="2">
        <f t="shared" si="310"/>
        <v>20</v>
      </c>
      <c r="C382" s="2" t="str">
        <f t="shared" si="311"/>
        <v>H</v>
      </c>
      <c r="D382" s="2" t="str">
        <f t="shared" si="311"/>
        <v>O</v>
      </c>
      <c r="G382" s="126"/>
      <c r="H382" s="126"/>
      <c r="J382" s="126"/>
      <c r="L382" s="126"/>
    </row>
    <row r="383" spans="1:12" x14ac:dyDescent="0.25">
      <c r="A383" s="128"/>
      <c r="B383" s="2">
        <f t="shared" si="310"/>
        <v>20</v>
      </c>
      <c r="C383" s="2" t="str">
        <f t="shared" si="311"/>
        <v>H</v>
      </c>
      <c r="D383" s="2" t="str">
        <f t="shared" si="311"/>
        <v>P</v>
      </c>
      <c r="G383" s="126"/>
      <c r="H383" s="126"/>
      <c r="J383" s="126"/>
      <c r="L383" s="126"/>
    </row>
    <row r="384" spans="1:12" x14ac:dyDescent="0.25">
      <c r="A384" s="128"/>
      <c r="B384" s="2">
        <f t="shared" si="310"/>
        <v>20</v>
      </c>
      <c r="C384" s="2" t="str">
        <f t="shared" si="311"/>
        <v>H</v>
      </c>
      <c r="D384" s="2" t="str">
        <f t="shared" si="311"/>
        <v>Q</v>
      </c>
      <c r="G384" s="126"/>
      <c r="H384" s="126"/>
      <c r="J384" s="126"/>
      <c r="L384" s="129"/>
    </row>
    <row r="385" spans="1:12" x14ac:dyDescent="0.25">
      <c r="A385" s="128"/>
      <c r="C385" s="2"/>
      <c r="D385" s="2"/>
      <c r="G385" s="129"/>
      <c r="H385" s="126"/>
      <c r="J385" s="126"/>
      <c r="L385" s="129"/>
    </row>
    <row r="386" spans="1:12" x14ac:dyDescent="0.25">
      <c r="A386" s="128"/>
      <c r="B386" s="2">
        <f>B366+1</f>
        <v>21</v>
      </c>
      <c r="C386" s="2" t="str">
        <f>C366</f>
        <v>D</v>
      </c>
      <c r="D386" s="2" t="str">
        <f>D366</f>
        <v>A</v>
      </c>
      <c r="G386" s="126"/>
      <c r="H386" s="126"/>
      <c r="J386" s="126"/>
      <c r="L386" s="126"/>
    </row>
    <row r="387" spans="1:12" x14ac:dyDescent="0.25">
      <c r="A387" s="128"/>
      <c r="B387" s="2">
        <f t="shared" ref="B387:B404" si="312">B367+1</f>
        <v>21</v>
      </c>
      <c r="C387" s="2" t="str">
        <f t="shared" ref="C387:D387" si="313">C367</f>
        <v>D</v>
      </c>
      <c r="D387" s="2" t="str">
        <f t="shared" si="313"/>
        <v>B</v>
      </c>
      <c r="G387" s="126"/>
      <c r="H387" s="126"/>
      <c r="J387" s="126"/>
      <c r="L387" s="126"/>
    </row>
    <row r="388" spans="1:12" x14ac:dyDescent="0.25">
      <c r="A388" s="128"/>
      <c r="B388" s="2">
        <f t="shared" si="312"/>
        <v>21</v>
      </c>
      <c r="C388" s="2" t="str">
        <f t="shared" ref="C388:D388" si="314">C368</f>
        <v>H</v>
      </c>
      <c r="D388" s="2" t="str">
        <f t="shared" si="314"/>
        <v>A</v>
      </c>
      <c r="G388" s="126"/>
      <c r="H388" s="126"/>
      <c r="J388" s="126"/>
      <c r="L388" s="126"/>
    </row>
    <row r="389" spans="1:12" x14ac:dyDescent="0.25">
      <c r="A389" s="128"/>
      <c r="B389" s="2">
        <f t="shared" si="312"/>
        <v>21</v>
      </c>
      <c r="C389" s="2" t="str">
        <f t="shared" ref="C389:D389" si="315">C369</f>
        <v>H</v>
      </c>
      <c r="D389" s="2" t="str">
        <f t="shared" si="315"/>
        <v>B</v>
      </c>
      <c r="G389" s="126"/>
      <c r="H389" s="126"/>
      <c r="J389" s="126"/>
      <c r="L389" s="126"/>
    </row>
    <row r="390" spans="1:12" x14ac:dyDescent="0.25">
      <c r="A390" s="128"/>
      <c r="B390" s="2">
        <f t="shared" si="312"/>
        <v>21</v>
      </c>
      <c r="C390" s="2" t="str">
        <f t="shared" ref="C390:D390" si="316">C370</f>
        <v>H</v>
      </c>
      <c r="D390" s="2" t="str">
        <f t="shared" si="316"/>
        <v>C</v>
      </c>
      <c r="G390" s="126"/>
      <c r="H390" s="126"/>
      <c r="J390" s="126"/>
      <c r="L390" s="126"/>
    </row>
    <row r="391" spans="1:12" x14ac:dyDescent="0.25">
      <c r="A391" s="128"/>
      <c r="B391" s="2">
        <f t="shared" si="312"/>
        <v>21</v>
      </c>
      <c r="C391" s="2" t="str">
        <f t="shared" ref="C391:D391" si="317">C371</f>
        <v>H</v>
      </c>
      <c r="D391" s="2" t="str">
        <f t="shared" si="317"/>
        <v>D</v>
      </c>
      <c r="G391" s="126"/>
      <c r="H391" s="126"/>
      <c r="J391" s="126"/>
      <c r="L391" s="126"/>
    </row>
    <row r="392" spans="1:12" x14ac:dyDescent="0.25">
      <c r="A392" s="128"/>
      <c r="B392" s="2">
        <f t="shared" si="312"/>
        <v>21</v>
      </c>
      <c r="C392" s="2" t="str">
        <f t="shared" ref="C392:D392" si="318">C372</f>
        <v>H</v>
      </c>
      <c r="D392" s="2" t="str">
        <f t="shared" si="318"/>
        <v>E</v>
      </c>
      <c r="G392" s="126"/>
      <c r="H392" s="126"/>
      <c r="J392" s="126"/>
      <c r="L392" s="126"/>
    </row>
    <row r="393" spans="1:12" x14ac:dyDescent="0.25">
      <c r="A393" s="128"/>
      <c r="B393" s="2">
        <f t="shared" si="312"/>
        <v>21</v>
      </c>
      <c r="C393" s="2" t="str">
        <f t="shared" ref="C393:D393" si="319">C373</f>
        <v>H</v>
      </c>
      <c r="D393" s="2" t="str">
        <f t="shared" si="319"/>
        <v>F</v>
      </c>
      <c r="G393" s="126"/>
      <c r="H393" s="126"/>
      <c r="J393" s="126"/>
      <c r="L393" s="126"/>
    </row>
    <row r="394" spans="1:12" x14ac:dyDescent="0.25">
      <c r="A394" s="128"/>
      <c r="B394" s="2">
        <f t="shared" si="312"/>
        <v>21</v>
      </c>
      <c r="C394" s="2" t="str">
        <f t="shared" ref="C394:D394" si="320">C374</f>
        <v>H</v>
      </c>
      <c r="D394" s="2" t="str">
        <f t="shared" si="320"/>
        <v>G</v>
      </c>
      <c r="G394" s="126"/>
      <c r="H394" s="126"/>
      <c r="J394" s="126"/>
      <c r="L394" s="126"/>
    </row>
    <row r="395" spans="1:12" x14ac:dyDescent="0.25">
      <c r="A395" s="128"/>
      <c r="B395" s="2">
        <f t="shared" si="312"/>
        <v>21</v>
      </c>
      <c r="C395" s="2" t="str">
        <f t="shared" ref="C395:D395" si="321">C375</f>
        <v>H</v>
      </c>
      <c r="D395" s="2" t="str">
        <f t="shared" si="321"/>
        <v>H</v>
      </c>
      <c r="G395" s="126"/>
      <c r="H395" s="126"/>
      <c r="J395" s="126"/>
      <c r="L395" s="126"/>
    </row>
    <row r="396" spans="1:12" x14ac:dyDescent="0.25">
      <c r="A396" s="128"/>
      <c r="B396" s="2">
        <f t="shared" si="312"/>
        <v>21</v>
      </c>
      <c r="C396" s="2" t="str">
        <f t="shared" ref="C396:D396" si="322">C376</f>
        <v>H</v>
      </c>
      <c r="D396" s="2" t="str">
        <f t="shared" si="322"/>
        <v>I</v>
      </c>
      <c r="G396" s="126"/>
      <c r="H396" s="126"/>
      <c r="J396" s="126"/>
      <c r="L396" s="126"/>
    </row>
    <row r="397" spans="1:12" x14ac:dyDescent="0.25">
      <c r="A397" s="128"/>
      <c r="B397" s="2">
        <f t="shared" si="312"/>
        <v>21</v>
      </c>
      <c r="C397" s="2" t="str">
        <f t="shared" ref="C397:D397" si="323">C377</f>
        <v>H</v>
      </c>
      <c r="D397" s="2" t="str">
        <f t="shared" si="323"/>
        <v>J</v>
      </c>
      <c r="G397" s="126"/>
      <c r="H397" s="126"/>
      <c r="J397" s="126"/>
      <c r="L397" s="126"/>
    </row>
    <row r="398" spans="1:12" x14ac:dyDescent="0.25">
      <c r="A398" s="128"/>
      <c r="B398" s="2">
        <f t="shared" si="312"/>
        <v>21</v>
      </c>
      <c r="C398" s="2" t="str">
        <f t="shared" ref="C398:D398" si="324">C378</f>
        <v>H</v>
      </c>
      <c r="D398" s="2" t="str">
        <f t="shared" si="324"/>
        <v>K</v>
      </c>
      <c r="G398" s="126"/>
      <c r="H398" s="126"/>
      <c r="J398" s="126"/>
      <c r="L398" s="126"/>
    </row>
    <row r="399" spans="1:12" x14ac:dyDescent="0.25">
      <c r="A399" s="128"/>
      <c r="B399" s="2">
        <f t="shared" si="312"/>
        <v>21</v>
      </c>
      <c r="C399" s="2" t="str">
        <f t="shared" ref="C399:D399" si="325">C379</f>
        <v>H</v>
      </c>
      <c r="D399" s="2" t="str">
        <f t="shared" si="325"/>
        <v>L</v>
      </c>
      <c r="G399" s="126"/>
      <c r="H399" s="126"/>
      <c r="J399" s="126"/>
      <c r="L399" s="126"/>
    </row>
    <row r="400" spans="1:12" x14ac:dyDescent="0.25">
      <c r="A400" s="128"/>
      <c r="B400" s="2">
        <f t="shared" si="312"/>
        <v>21</v>
      </c>
      <c r="C400" s="2" t="str">
        <f t="shared" ref="C400:D400" si="326">C380</f>
        <v>H</v>
      </c>
      <c r="D400" s="2" t="str">
        <f t="shared" si="326"/>
        <v>M</v>
      </c>
      <c r="G400" s="126"/>
      <c r="H400" s="126"/>
      <c r="J400" s="126"/>
      <c r="L400" s="126"/>
    </row>
    <row r="401" spans="1:12" x14ac:dyDescent="0.25">
      <c r="A401" s="128"/>
      <c r="B401" s="2">
        <f t="shared" si="312"/>
        <v>21</v>
      </c>
      <c r="C401" s="2" t="str">
        <f t="shared" ref="C401:D401" si="327">C381</f>
        <v>H</v>
      </c>
      <c r="D401" s="2" t="str">
        <f t="shared" si="327"/>
        <v>N</v>
      </c>
      <c r="G401" s="126"/>
      <c r="H401" s="126"/>
      <c r="J401" s="126"/>
      <c r="L401" s="126"/>
    </row>
    <row r="402" spans="1:12" x14ac:dyDescent="0.25">
      <c r="A402" s="128"/>
      <c r="B402" s="2">
        <f t="shared" si="312"/>
        <v>21</v>
      </c>
      <c r="C402" s="2" t="str">
        <f t="shared" ref="C402:D402" si="328">C382</f>
        <v>H</v>
      </c>
      <c r="D402" s="2" t="str">
        <f t="shared" si="328"/>
        <v>O</v>
      </c>
      <c r="G402" s="126"/>
      <c r="H402" s="126"/>
      <c r="J402" s="126"/>
      <c r="L402" s="126"/>
    </row>
    <row r="403" spans="1:12" x14ac:dyDescent="0.25">
      <c r="A403" s="128"/>
      <c r="B403" s="2">
        <f t="shared" si="312"/>
        <v>21</v>
      </c>
      <c r="C403" s="2" t="str">
        <f t="shared" ref="C403:D403" si="329">C383</f>
        <v>H</v>
      </c>
      <c r="D403" s="2" t="str">
        <f t="shared" si="329"/>
        <v>P</v>
      </c>
      <c r="G403" s="126"/>
      <c r="H403" s="126"/>
      <c r="J403" s="126"/>
      <c r="L403" s="126"/>
    </row>
    <row r="404" spans="1:12" x14ac:dyDescent="0.25">
      <c r="A404" s="128"/>
      <c r="B404" s="2">
        <f t="shared" si="312"/>
        <v>21</v>
      </c>
      <c r="C404" s="2" t="str">
        <f t="shared" ref="C404:D404" si="330">C384</f>
        <v>H</v>
      </c>
      <c r="D404" s="2" t="str">
        <f t="shared" si="330"/>
        <v>Q</v>
      </c>
      <c r="E404" s="123"/>
      <c r="F404" s="73"/>
      <c r="G404" s="126"/>
      <c r="H404" s="126"/>
      <c r="J404" s="126"/>
      <c r="K404" s="100"/>
      <c r="L404" s="126"/>
    </row>
    <row r="405" spans="1:12" x14ac:dyDescent="0.25">
      <c r="A405" s="128"/>
      <c r="B405" s="123"/>
      <c r="C405" s="123"/>
      <c r="D405" s="123"/>
      <c r="E405" s="123"/>
      <c r="F405" s="73"/>
      <c r="G405" s="129"/>
      <c r="H405" s="126"/>
      <c r="J405" s="126"/>
      <c r="K405" s="100"/>
      <c r="L405" s="126"/>
    </row>
    <row r="406" spans="1:12" x14ac:dyDescent="0.25">
      <c r="A406" s="128"/>
      <c r="B406" s="2">
        <v>22</v>
      </c>
      <c r="C406" s="2" t="s">
        <v>23</v>
      </c>
      <c r="D406" s="2" t="s">
        <v>9</v>
      </c>
      <c r="G406" s="126"/>
      <c r="H406" s="126"/>
      <c r="J406" s="126"/>
      <c r="L406" s="126"/>
    </row>
    <row r="407" spans="1:12" x14ac:dyDescent="0.25">
      <c r="A407" s="128"/>
      <c r="B407" s="2">
        <v>22</v>
      </c>
      <c r="C407" s="2" t="s">
        <v>23</v>
      </c>
      <c r="D407" s="2" t="s">
        <v>16</v>
      </c>
      <c r="G407" s="126"/>
      <c r="H407" s="126"/>
      <c r="J407" s="126"/>
      <c r="L407" s="126"/>
    </row>
    <row r="408" spans="1:12" x14ac:dyDescent="0.25">
      <c r="A408" s="130"/>
      <c r="C408" s="2"/>
      <c r="D408" s="2"/>
    </row>
    <row r="409" spans="1:12" x14ac:dyDescent="0.25">
      <c r="A409" s="130"/>
      <c r="C409" s="2"/>
      <c r="D409" s="2"/>
    </row>
    <row r="410" spans="1:12" x14ac:dyDescent="0.25">
      <c r="A410" s="130"/>
      <c r="C410" s="2"/>
      <c r="D410" s="2"/>
    </row>
    <row r="411" spans="1:12" x14ac:dyDescent="0.25">
      <c r="A411" s="130"/>
      <c r="C411" s="2"/>
      <c r="D411" s="2"/>
    </row>
    <row r="412" spans="1:12" x14ac:dyDescent="0.25">
      <c r="A412" s="130"/>
      <c r="C412" s="2"/>
      <c r="D412" s="2"/>
    </row>
    <row r="413" spans="1:12" x14ac:dyDescent="0.25">
      <c r="A413" s="130"/>
      <c r="C413" s="2"/>
      <c r="D413" s="2"/>
    </row>
    <row r="414" spans="1:12" x14ac:dyDescent="0.25">
      <c r="A414" s="130"/>
      <c r="C414" s="2"/>
      <c r="D414" s="2"/>
    </row>
    <row r="415" spans="1:12" x14ac:dyDescent="0.25">
      <c r="A415" s="130"/>
      <c r="C415" s="2"/>
      <c r="D415" s="2"/>
    </row>
    <row r="416" spans="1:12" x14ac:dyDescent="0.25">
      <c r="A416" s="130"/>
      <c r="C416" s="2"/>
      <c r="D416" s="2"/>
    </row>
    <row r="417" spans="1:11" x14ac:dyDescent="0.25">
      <c r="A417" s="130"/>
      <c r="C417" s="2"/>
      <c r="D417" s="2"/>
    </row>
    <row r="418" spans="1:11" x14ac:dyDescent="0.25">
      <c r="A418" s="130"/>
      <c r="C418" s="2"/>
      <c r="D418" s="2"/>
    </row>
    <row r="419" spans="1:11" x14ac:dyDescent="0.25">
      <c r="A419" s="130"/>
      <c r="C419" s="2"/>
      <c r="D419" s="2"/>
    </row>
    <row r="420" spans="1:11" x14ac:dyDescent="0.25">
      <c r="A420" s="130"/>
      <c r="C420" s="2"/>
      <c r="D420" s="2"/>
    </row>
    <row r="421" spans="1:11" x14ac:dyDescent="0.25">
      <c r="A421" s="130"/>
      <c r="C421" s="2"/>
      <c r="D421" s="2"/>
    </row>
    <row r="422" spans="1:11" x14ac:dyDescent="0.25">
      <c r="A422" s="130"/>
      <c r="C422" s="2"/>
      <c r="D422" s="2"/>
    </row>
    <row r="423" spans="1:11" x14ac:dyDescent="0.25">
      <c r="A423" s="130"/>
      <c r="C423" s="2"/>
      <c r="D423" s="2"/>
    </row>
    <row r="424" spans="1:11" x14ac:dyDescent="0.25">
      <c r="A424" s="130"/>
      <c r="C424" s="2"/>
      <c r="D424" s="2"/>
    </row>
    <row r="425" spans="1:11" x14ac:dyDescent="0.25">
      <c r="A425" s="130"/>
      <c r="C425" s="2"/>
      <c r="D425" s="2"/>
    </row>
    <row r="426" spans="1:11" x14ac:dyDescent="0.25">
      <c r="A426" s="130"/>
      <c r="C426" s="2"/>
      <c r="D426" s="2"/>
    </row>
    <row r="427" spans="1:11" x14ac:dyDescent="0.25">
      <c r="B427" s="123"/>
      <c r="C427" s="123"/>
      <c r="D427" s="123"/>
      <c r="E427" s="123"/>
      <c r="F427" s="73"/>
      <c r="G427" s="73"/>
      <c r="H427" s="102"/>
      <c r="J427" s="100"/>
      <c r="K427" s="100"/>
    </row>
    <row r="428" spans="1:11" x14ac:dyDescent="0.25">
      <c r="A428" s="130"/>
      <c r="C428" s="2"/>
      <c r="D428" s="2"/>
    </row>
    <row r="429" spans="1:11" x14ac:dyDescent="0.25">
      <c r="A429" s="130"/>
      <c r="C429" s="2"/>
      <c r="D429" s="2"/>
    </row>
    <row r="430" spans="1:11" x14ac:dyDescent="0.25">
      <c r="A430" s="130"/>
      <c r="C430" s="2"/>
      <c r="D430" s="2"/>
    </row>
    <row r="431" spans="1:11" x14ac:dyDescent="0.25">
      <c r="A431" s="130"/>
      <c r="C431" s="2"/>
      <c r="D431" s="2"/>
    </row>
    <row r="432" spans="1:11" x14ac:dyDescent="0.25">
      <c r="A432" s="130"/>
      <c r="C432" s="2"/>
      <c r="D432" s="2"/>
    </row>
    <row r="433" spans="1:4" x14ac:dyDescent="0.25">
      <c r="A433" s="130"/>
      <c r="C433" s="2"/>
      <c r="D433" s="2"/>
    </row>
    <row r="434" spans="1:4" x14ac:dyDescent="0.25">
      <c r="A434" s="130"/>
      <c r="C434" s="2"/>
      <c r="D434" s="2"/>
    </row>
    <row r="435" spans="1:4" x14ac:dyDescent="0.25">
      <c r="A435" s="130"/>
      <c r="C435" s="2"/>
      <c r="D435" s="2"/>
    </row>
    <row r="436" spans="1:4" x14ac:dyDescent="0.25">
      <c r="A436" s="130"/>
      <c r="C436" s="2"/>
      <c r="D436" s="2"/>
    </row>
    <row r="437" spans="1:4" x14ac:dyDescent="0.25">
      <c r="A437" s="130"/>
      <c r="C437" s="2"/>
      <c r="D437" s="2"/>
    </row>
    <row r="438" spans="1:4" x14ac:dyDescent="0.25">
      <c r="A438" s="130"/>
      <c r="C438" s="2"/>
      <c r="D438" s="2"/>
    </row>
    <row r="439" spans="1:4" x14ac:dyDescent="0.25">
      <c r="A439" s="130"/>
      <c r="C439" s="2"/>
      <c r="D439" s="2"/>
    </row>
    <row r="440" spans="1:4" x14ac:dyDescent="0.25">
      <c r="A440" s="130"/>
      <c r="C440" s="2"/>
      <c r="D440" s="2"/>
    </row>
    <row r="441" spans="1:4" x14ac:dyDescent="0.25">
      <c r="A441" s="130"/>
      <c r="C441" s="2"/>
      <c r="D441" s="2"/>
    </row>
    <row r="442" spans="1:4" x14ac:dyDescent="0.25">
      <c r="A442" s="130"/>
      <c r="C442" s="2"/>
      <c r="D442" s="2"/>
    </row>
    <row r="443" spans="1:4" x14ac:dyDescent="0.25">
      <c r="A443" s="130"/>
      <c r="C443" s="2"/>
      <c r="D443" s="2"/>
    </row>
    <row r="444" spans="1:4" x14ac:dyDescent="0.25">
      <c r="A444" s="130"/>
      <c r="C444" s="2"/>
      <c r="D444" s="2"/>
    </row>
    <row r="445" spans="1:4" x14ac:dyDescent="0.25">
      <c r="A445" s="130"/>
      <c r="C445" s="2"/>
      <c r="D445" s="2"/>
    </row>
    <row r="446" spans="1:4" x14ac:dyDescent="0.25">
      <c r="A446" s="130"/>
      <c r="C446" s="2"/>
      <c r="D446" s="2"/>
    </row>
    <row r="447" spans="1:4" x14ac:dyDescent="0.25">
      <c r="A447" s="130"/>
      <c r="C447" s="2"/>
      <c r="D447" s="2"/>
    </row>
    <row r="448" spans="1:4" x14ac:dyDescent="0.25">
      <c r="A448" s="130"/>
      <c r="C448" s="2"/>
      <c r="D448" s="2"/>
    </row>
    <row r="449" spans="1:11" x14ac:dyDescent="0.25">
      <c r="B449" s="123"/>
      <c r="C449" s="123"/>
      <c r="D449" s="123"/>
      <c r="E449" s="123"/>
      <c r="F449" s="73"/>
      <c r="G449" s="73"/>
      <c r="H449" s="102"/>
      <c r="J449" s="100"/>
      <c r="K449" s="100"/>
    </row>
    <row r="450" spans="1:11" x14ac:dyDescent="0.25">
      <c r="A450" s="130"/>
      <c r="C450" s="2"/>
      <c r="D450" s="2"/>
    </row>
    <row r="451" spans="1:11" x14ac:dyDescent="0.25">
      <c r="A451" s="130"/>
      <c r="C451" s="2"/>
      <c r="D451" s="2"/>
    </row>
    <row r="452" spans="1:11" x14ac:dyDescent="0.25">
      <c r="A452" s="130"/>
      <c r="C452" s="2"/>
      <c r="D452" s="2"/>
    </row>
    <row r="453" spans="1:11" x14ac:dyDescent="0.25">
      <c r="A453" s="130"/>
      <c r="C453" s="2"/>
      <c r="D453" s="2"/>
    </row>
    <row r="454" spans="1:11" x14ac:dyDescent="0.25">
      <c r="A454" s="130"/>
      <c r="C454" s="2"/>
      <c r="D454" s="2"/>
    </row>
    <row r="455" spans="1:11" x14ac:dyDescent="0.25">
      <c r="A455" s="130"/>
      <c r="C455" s="2"/>
      <c r="D455" s="2"/>
    </row>
    <row r="456" spans="1:11" x14ac:dyDescent="0.25">
      <c r="A456" s="130"/>
      <c r="C456" s="2"/>
      <c r="D456" s="2"/>
    </row>
    <row r="457" spans="1:11" x14ac:dyDescent="0.25">
      <c r="A457" s="130"/>
      <c r="C457" s="2"/>
      <c r="D457" s="2"/>
    </row>
    <row r="458" spans="1:11" x14ac:dyDescent="0.25">
      <c r="A458" s="130"/>
      <c r="C458" s="2"/>
      <c r="D458" s="2"/>
    </row>
    <row r="459" spans="1:11" x14ac:dyDescent="0.25">
      <c r="A459" s="130"/>
      <c r="C459" s="2"/>
      <c r="D459" s="2"/>
    </row>
    <row r="460" spans="1:11" x14ac:dyDescent="0.25">
      <c r="A460" s="130"/>
      <c r="C460" s="2"/>
      <c r="D460" s="2"/>
    </row>
    <row r="461" spans="1:11" x14ac:dyDescent="0.25">
      <c r="A461" s="130"/>
      <c r="C461" s="2"/>
      <c r="D461" s="2"/>
    </row>
    <row r="462" spans="1:11" x14ac:dyDescent="0.25">
      <c r="A462" s="130"/>
      <c r="C462" s="2"/>
      <c r="D462" s="2"/>
    </row>
    <row r="463" spans="1:11" x14ac:dyDescent="0.25">
      <c r="A463" s="130"/>
      <c r="C463" s="2"/>
      <c r="D463" s="2"/>
    </row>
    <row r="464" spans="1:11" x14ac:dyDescent="0.25">
      <c r="A464" s="130"/>
      <c r="C464" s="2"/>
      <c r="D464" s="2"/>
    </row>
    <row r="465" spans="1:11" x14ac:dyDescent="0.25">
      <c r="A465" s="130"/>
      <c r="C465" s="2"/>
      <c r="D465" s="2"/>
    </row>
    <row r="466" spans="1:11" x14ac:dyDescent="0.25">
      <c r="A466" s="130"/>
      <c r="C466" s="2"/>
      <c r="D466" s="2"/>
    </row>
    <row r="467" spans="1:11" x14ac:dyDescent="0.25">
      <c r="A467" s="130"/>
      <c r="C467" s="2"/>
      <c r="D467" s="2"/>
    </row>
    <row r="468" spans="1:11" x14ac:dyDescent="0.25">
      <c r="A468" s="130"/>
      <c r="C468" s="2"/>
      <c r="D468" s="2"/>
    </row>
    <row r="469" spans="1:11" x14ac:dyDescent="0.25">
      <c r="A469" s="130"/>
      <c r="C469" s="2"/>
      <c r="D469" s="2"/>
    </row>
    <row r="470" spans="1:11" x14ac:dyDescent="0.25">
      <c r="A470" s="130"/>
      <c r="C470" s="2"/>
      <c r="D470" s="2"/>
    </row>
    <row r="471" spans="1:11" x14ac:dyDescent="0.25">
      <c r="B471" s="123"/>
      <c r="C471" s="123"/>
      <c r="D471" s="123"/>
      <c r="E471" s="123"/>
      <c r="F471" s="73"/>
      <c r="G471" s="73"/>
      <c r="H471" s="102"/>
      <c r="J471" s="100"/>
      <c r="K471" s="100"/>
    </row>
    <row r="472" spans="1:11" x14ac:dyDescent="0.25">
      <c r="C472" s="2"/>
      <c r="D472" s="2"/>
    </row>
    <row r="473" spans="1:11" x14ac:dyDescent="0.25">
      <c r="C473" s="2"/>
      <c r="D473" s="2"/>
    </row>
    <row r="474" spans="1:11" x14ac:dyDescent="0.25">
      <c r="C474" s="2"/>
      <c r="D474" s="2"/>
    </row>
    <row r="475" spans="1:11" x14ac:dyDescent="0.25">
      <c r="C475" s="2"/>
      <c r="D475" s="2"/>
    </row>
    <row r="476" spans="1:11" x14ac:dyDescent="0.25">
      <c r="C476" s="2"/>
      <c r="D476" s="2"/>
    </row>
    <row r="477" spans="1:11" x14ac:dyDescent="0.25">
      <c r="C477" s="2"/>
      <c r="D477" s="2"/>
    </row>
    <row r="478" spans="1:11" x14ac:dyDescent="0.25">
      <c r="C478" s="2"/>
      <c r="D478" s="2"/>
    </row>
    <row r="479" spans="1:11" x14ac:dyDescent="0.25">
      <c r="C479" s="2"/>
      <c r="D479" s="2"/>
    </row>
    <row r="480" spans="1:11" x14ac:dyDescent="0.25">
      <c r="C480" s="2"/>
      <c r="D480" s="2"/>
    </row>
    <row r="481" spans="2:11" x14ac:dyDescent="0.25">
      <c r="C481" s="2"/>
      <c r="D481" s="2"/>
    </row>
    <row r="482" spans="2:11" x14ac:dyDescent="0.25">
      <c r="C482" s="2"/>
      <c r="D482" s="2"/>
    </row>
    <row r="483" spans="2:11" x14ac:dyDescent="0.25">
      <c r="C483" s="2"/>
      <c r="D483" s="2"/>
    </row>
    <row r="484" spans="2:11" x14ac:dyDescent="0.25">
      <c r="C484" s="2"/>
      <c r="D484" s="2"/>
    </row>
    <row r="485" spans="2:11" x14ac:dyDescent="0.25">
      <c r="C485" s="2"/>
      <c r="D485" s="2"/>
    </row>
    <row r="486" spans="2:11" x14ac:dyDescent="0.25">
      <c r="C486" s="2"/>
      <c r="D486" s="2"/>
    </row>
    <row r="487" spans="2:11" x14ac:dyDescent="0.25">
      <c r="B487" s="123"/>
      <c r="C487" s="123"/>
      <c r="D487" s="123"/>
      <c r="E487" s="123"/>
      <c r="F487" s="73"/>
      <c r="G487" s="73"/>
      <c r="H487" s="102"/>
      <c r="J487" s="100"/>
      <c r="K487" s="100"/>
    </row>
    <row r="488" spans="2:11" x14ac:dyDescent="0.25">
      <c r="C488" s="2"/>
      <c r="D488" s="2"/>
    </row>
    <row r="489" spans="2:11" x14ac:dyDescent="0.25">
      <c r="C489" s="2"/>
      <c r="D489" s="2"/>
    </row>
    <row r="490" spans="2:11" x14ac:dyDescent="0.25">
      <c r="C490" s="2"/>
      <c r="D490" s="2"/>
    </row>
    <row r="491" spans="2:11" x14ac:dyDescent="0.25">
      <c r="C491" s="2"/>
      <c r="D491" s="2"/>
    </row>
    <row r="492" spans="2:11" x14ac:dyDescent="0.25">
      <c r="C492" s="2"/>
      <c r="D492" s="2"/>
    </row>
    <row r="493" spans="2:11" x14ac:dyDescent="0.25">
      <c r="C493" s="2"/>
      <c r="D493" s="2"/>
    </row>
    <row r="494" spans="2:11" x14ac:dyDescent="0.25">
      <c r="C494" s="2"/>
      <c r="D494" s="2"/>
    </row>
    <row r="495" spans="2:11" x14ac:dyDescent="0.25">
      <c r="C495" s="2"/>
      <c r="D495" s="2"/>
    </row>
    <row r="496" spans="2:11" x14ac:dyDescent="0.25">
      <c r="C496" s="2"/>
      <c r="D496" s="2"/>
    </row>
    <row r="497" spans="2:11" x14ac:dyDescent="0.25">
      <c r="C497" s="2"/>
      <c r="D497" s="2"/>
    </row>
    <row r="498" spans="2:11" x14ac:dyDescent="0.25">
      <c r="C498" s="2"/>
      <c r="D498" s="2"/>
    </row>
    <row r="499" spans="2:11" x14ac:dyDescent="0.25">
      <c r="C499" s="2"/>
      <c r="D499" s="2"/>
    </row>
    <row r="500" spans="2:11" x14ac:dyDescent="0.25">
      <c r="C500" s="2"/>
      <c r="D500" s="2"/>
    </row>
    <row r="501" spans="2:11" x14ac:dyDescent="0.25">
      <c r="C501" s="2"/>
      <c r="D501" s="2"/>
    </row>
    <row r="502" spans="2:11" x14ac:dyDescent="0.25">
      <c r="C502" s="2"/>
      <c r="D502" s="2"/>
    </row>
    <row r="503" spans="2:11" x14ac:dyDescent="0.25">
      <c r="C503" s="2"/>
      <c r="D503" s="2"/>
    </row>
    <row r="504" spans="2:11" x14ac:dyDescent="0.25">
      <c r="C504" s="2"/>
      <c r="D504" s="2"/>
    </row>
    <row r="505" spans="2:11" x14ac:dyDescent="0.25">
      <c r="C505" s="2"/>
      <c r="D505" s="2"/>
    </row>
    <row r="506" spans="2:11" x14ac:dyDescent="0.25">
      <c r="C506" s="2"/>
      <c r="D506" s="2"/>
    </row>
    <row r="507" spans="2:11" x14ac:dyDescent="0.25">
      <c r="C507" s="2"/>
      <c r="D507" s="2"/>
    </row>
    <row r="508" spans="2:11" x14ac:dyDescent="0.25">
      <c r="C508" s="2"/>
      <c r="D508" s="2"/>
    </row>
    <row r="509" spans="2:11" x14ac:dyDescent="0.25">
      <c r="C509" s="2"/>
      <c r="D509" s="2"/>
    </row>
    <row r="510" spans="2:11" x14ac:dyDescent="0.25">
      <c r="C510" s="2"/>
      <c r="D510" s="2"/>
    </row>
    <row r="511" spans="2:11" x14ac:dyDescent="0.25">
      <c r="B511" s="123"/>
      <c r="C511" s="123"/>
      <c r="D511" s="123"/>
      <c r="E511" s="123"/>
      <c r="F511" s="73"/>
      <c r="G511" s="73"/>
      <c r="H511" s="102"/>
      <c r="J511" s="100"/>
      <c r="K511" s="100"/>
    </row>
    <row r="512" spans="2:11" x14ac:dyDescent="0.25">
      <c r="C512" s="2"/>
      <c r="D512" s="2"/>
    </row>
    <row r="513" spans="3:4" x14ac:dyDescent="0.25">
      <c r="C513" s="2"/>
      <c r="D513" s="2"/>
    </row>
    <row r="514" spans="3:4" x14ac:dyDescent="0.25">
      <c r="C514" s="2"/>
      <c r="D514" s="2"/>
    </row>
    <row r="515" spans="3:4" x14ac:dyDescent="0.25">
      <c r="C515" s="2"/>
      <c r="D515" s="2"/>
    </row>
    <row r="516" spans="3:4" x14ac:dyDescent="0.25">
      <c r="C516" s="2"/>
      <c r="D516" s="2"/>
    </row>
    <row r="517" spans="3:4" x14ac:dyDescent="0.25">
      <c r="C517" s="2"/>
      <c r="D517" s="2"/>
    </row>
    <row r="518" spans="3:4" x14ac:dyDescent="0.25">
      <c r="C518" s="2"/>
      <c r="D518" s="2"/>
    </row>
    <row r="519" spans="3:4" x14ac:dyDescent="0.25">
      <c r="C519" s="2"/>
      <c r="D519" s="2"/>
    </row>
    <row r="520" spans="3:4" x14ac:dyDescent="0.25">
      <c r="C520" s="2"/>
      <c r="D520" s="2"/>
    </row>
    <row r="521" spans="3:4" x14ac:dyDescent="0.25">
      <c r="C521" s="2"/>
      <c r="D521" s="2"/>
    </row>
    <row r="522" spans="3:4" x14ac:dyDescent="0.25">
      <c r="C522" s="2"/>
      <c r="D522" s="2"/>
    </row>
    <row r="523" spans="3:4" x14ac:dyDescent="0.25">
      <c r="C523" s="2"/>
      <c r="D523" s="2"/>
    </row>
    <row r="524" spans="3:4" x14ac:dyDescent="0.25">
      <c r="C524" s="2"/>
      <c r="D524" s="2"/>
    </row>
    <row r="525" spans="3:4" x14ac:dyDescent="0.25">
      <c r="C525" s="2"/>
      <c r="D525" s="2"/>
    </row>
    <row r="526" spans="3:4" x14ac:dyDescent="0.25">
      <c r="C526" s="2"/>
      <c r="D526" s="2"/>
    </row>
    <row r="527" spans="3:4" x14ac:dyDescent="0.25">
      <c r="C527" s="2"/>
      <c r="D527" s="2"/>
    </row>
    <row r="528" spans="3:4" x14ac:dyDescent="0.25">
      <c r="C528" s="2"/>
      <c r="D528" s="2"/>
    </row>
    <row r="529" spans="3:4" x14ac:dyDescent="0.25">
      <c r="C529" s="2"/>
      <c r="D529" s="2"/>
    </row>
    <row r="530" spans="3:4" x14ac:dyDescent="0.25">
      <c r="C530" s="2"/>
      <c r="D530" s="2"/>
    </row>
    <row r="531" spans="3:4" x14ac:dyDescent="0.25">
      <c r="C531" s="2"/>
      <c r="D531" s="2"/>
    </row>
    <row r="532" spans="3:4" x14ac:dyDescent="0.25">
      <c r="C532" s="2"/>
      <c r="D532" s="2"/>
    </row>
    <row r="533" spans="3:4" x14ac:dyDescent="0.25">
      <c r="C533" s="2"/>
      <c r="D533" s="2"/>
    </row>
    <row r="534" spans="3:4" x14ac:dyDescent="0.25">
      <c r="C534" s="2"/>
      <c r="D534" s="2"/>
    </row>
    <row r="535" spans="3:4" x14ac:dyDescent="0.25">
      <c r="C535" s="2"/>
      <c r="D535" s="2"/>
    </row>
    <row r="536" spans="3:4" x14ac:dyDescent="0.25">
      <c r="C536" s="2"/>
      <c r="D536" s="2"/>
    </row>
    <row r="537" spans="3:4" x14ac:dyDescent="0.25">
      <c r="C537" s="2"/>
      <c r="D537" s="2"/>
    </row>
    <row r="538" spans="3:4" x14ac:dyDescent="0.25">
      <c r="C538" s="2"/>
      <c r="D538" s="2"/>
    </row>
    <row r="539" spans="3:4" x14ac:dyDescent="0.25">
      <c r="C539" s="3"/>
      <c r="D539" s="3"/>
    </row>
    <row r="540" spans="3:4" x14ac:dyDescent="0.25">
      <c r="C540" s="2"/>
      <c r="D540" s="2"/>
    </row>
    <row r="541" spans="3:4" x14ac:dyDescent="0.25">
      <c r="C541" s="2"/>
      <c r="D541" s="2"/>
    </row>
    <row r="542" spans="3:4" x14ac:dyDescent="0.25">
      <c r="C542" s="2"/>
      <c r="D542" s="2"/>
    </row>
    <row r="543" spans="3:4" x14ac:dyDescent="0.25">
      <c r="C543" s="2"/>
      <c r="D543" s="2"/>
    </row>
    <row r="544" spans="3:4" x14ac:dyDescent="0.25">
      <c r="C544" s="2"/>
      <c r="D544" s="2"/>
    </row>
    <row r="545" spans="3:4" x14ac:dyDescent="0.25">
      <c r="C545" s="2"/>
      <c r="D545" s="2"/>
    </row>
    <row r="546" spans="3:4" x14ac:dyDescent="0.25">
      <c r="C546" s="2"/>
      <c r="D546" s="2"/>
    </row>
    <row r="547" spans="3:4" x14ac:dyDescent="0.25">
      <c r="C547" s="2"/>
      <c r="D547" s="2"/>
    </row>
    <row r="548" spans="3:4" x14ac:dyDescent="0.25">
      <c r="C548" s="2"/>
      <c r="D548" s="2"/>
    </row>
    <row r="549" spans="3:4" x14ac:dyDescent="0.25">
      <c r="C549" s="3"/>
      <c r="D549" s="3"/>
    </row>
    <row r="550" spans="3:4" x14ac:dyDescent="0.25">
      <c r="C550" s="2"/>
      <c r="D550" s="2"/>
    </row>
    <row r="551" spans="3:4" x14ac:dyDescent="0.25">
      <c r="C551" s="2"/>
      <c r="D551" s="2"/>
    </row>
    <row r="552" spans="3:4" x14ac:dyDescent="0.25">
      <c r="C552" s="2"/>
      <c r="D552" s="2"/>
    </row>
    <row r="553" spans="3:4" x14ac:dyDescent="0.25">
      <c r="C553" s="2"/>
      <c r="D553" s="2"/>
    </row>
    <row r="554" spans="3:4" x14ac:dyDescent="0.25">
      <c r="C554" s="2"/>
      <c r="D554" s="2"/>
    </row>
    <row r="555" spans="3:4" x14ac:dyDescent="0.25">
      <c r="C555" s="2"/>
      <c r="D555" s="2"/>
    </row>
    <row r="556" spans="3:4" x14ac:dyDescent="0.25">
      <c r="C556" s="2"/>
      <c r="D556" s="2"/>
    </row>
    <row r="557" spans="3:4" x14ac:dyDescent="0.25">
      <c r="C557" s="2"/>
      <c r="D557" s="2"/>
    </row>
    <row r="558" spans="3:4" x14ac:dyDescent="0.25">
      <c r="C558" s="2"/>
      <c r="D558" s="2"/>
    </row>
    <row r="559" spans="3:4" x14ac:dyDescent="0.25">
      <c r="C559" s="3"/>
      <c r="D559" s="3"/>
    </row>
    <row r="560" spans="3:4" x14ac:dyDescent="0.25">
      <c r="C560" s="2"/>
      <c r="D560" s="2"/>
    </row>
    <row r="561" spans="3:4" x14ac:dyDescent="0.25">
      <c r="C561" s="2"/>
      <c r="D561" s="2"/>
    </row>
    <row r="562" spans="3:4" x14ac:dyDescent="0.25">
      <c r="C562" s="2"/>
      <c r="D562" s="2"/>
    </row>
    <row r="563" spans="3:4" x14ac:dyDescent="0.25">
      <c r="C563" s="2"/>
      <c r="D563" s="2"/>
    </row>
    <row r="564" spans="3:4" x14ac:dyDescent="0.25">
      <c r="C564" s="2"/>
      <c r="D564" s="2"/>
    </row>
    <row r="565" spans="3:4" x14ac:dyDescent="0.25">
      <c r="C565" s="2"/>
      <c r="D565" s="2"/>
    </row>
    <row r="566" spans="3:4" x14ac:dyDescent="0.25">
      <c r="C566" s="2"/>
      <c r="D566" s="2"/>
    </row>
    <row r="567" spans="3:4" x14ac:dyDescent="0.25">
      <c r="C567" s="2"/>
      <c r="D567" s="2"/>
    </row>
    <row r="568" spans="3:4" x14ac:dyDescent="0.25">
      <c r="C568" s="2"/>
      <c r="D568" s="2"/>
    </row>
    <row r="569" spans="3:4" x14ac:dyDescent="0.25">
      <c r="C569" s="3"/>
      <c r="D569" s="3"/>
    </row>
    <row r="570" spans="3:4" x14ac:dyDescent="0.25">
      <c r="C570" s="2"/>
      <c r="D570" s="2"/>
    </row>
    <row r="571" spans="3:4" x14ac:dyDescent="0.25">
      <c r="C571" s="2"/>
      <c r="D571" s="2"/>
    </row>
    <row r="572" spans="3:4" x14ac:dyDescent="0.25">
      <c r="C572" s="2"/>
      <c r="D572" s="2"/>
    </row>
    <row r="573" spans="3:4" x14ac:dyDescent="0.25">
      <c r="C573" s="2"/>
      <c r="D573" s="2"/>
    </row>
    <row r="574" spans="3:4" x14ac:dyDescent="0.25">
      <c r="C574" s="2"/>
      <c r="D574" s="2"/>
    </row>
    <row r="575" spans="3:4" x14ac:dyDescent="0.25">
      <c r="C575" s="2"/>
      <c r="D575" s="2"/>
    </row>
    <row r="576" spans="3:4" x14ac:dyDescent="0.25">
      <c r="C576" s="2"/>
      <c r="D576" s="2"/>
    </row>
    <row r="577" spans="3:4" x14ac:dyDescent="0.25">
      <c r="C577" s="2"/>
      <c r="D577" s="2"/>
    </row>
    <row r="578" spans="3:4" x14ac:dyDescent="0.25">
      <c r="C578" s="2"/>
      <c r="D578" s="2"/>
    </row>
    <row r="579" spans="3:4" x14ac:dyDescent="0.25">
      <c r="C579" s="3"/>
      <c r="D579" s="3"/>
    </row>
    <row r="580" spans="3:4" x14ac:dyDescent="0.25">
      <c r="C580" s="2"/>
      <c r="D580" s="2"/>
    </row>
    <row r="581" spans="3:4" x14ac:dyDescent="0.25">
      <c r="C581" s="2"/>
      <c r="D581" s="2"/>
    </row>
    <row r="582" spans="3:4" x14ac:dyDescent="0.25">
      <c r="C582" s="2"/>
      <c r="D582" s="2"/>
    </row>
    <row r="583" spans="3:4" x14ac:dyDescent="0.25">
      <c r="C583" s="2"/>
      <c r="D583" s="2"/>
    </row>
    <row r="584" spans="3:4" x14ac:dyDescent="0.25">
      <c r="C584" s="2"/>
      <c r="D584" s="2"/>
    </row>
    <row r="585" spans="3:4" x14ac:dyDescent="0.25">
      <c r="C585" s="2"/>
      <c r="D585" s="2"/>
    </row>
    <row r="586" spans="3:4" x14ac:dyDescent="0.25">
      <c r="C586" s="2"/>
      <c r="D586" s="2"/>
    </row>
    <row r="587" spans="3:4" x14ac:dyDescent="0.25">
      <c r="C587" s="2"/>
      <c r="D587" s="2"/>
    </row>
    <row r="588" spans="3:4" x14ac:dyDescent="0.25">
      <c r="C588" s="2"/>
      <c r="D588" s="2"/>
    </row>
    <row r="589" spans="3:4" x14ac:dyDescent="0.25">
      <c r="C589" s="3"/>
      <c r="D589" s="3"/>
    </row>
    <row r="590" spans="3:4" x14ac:dyDescent="0.25">
      <c r="C590" s="2"/>
      <c r="D590" s="2"/>
    </row>
    <row r="591" spans="3:4" x14ac:dyDescent="0.25">
      <c r="C591" s="2"/>
      <c r="D591" s="2"/>
    </row>
    <row r="592" spans="3:4" x14ac:dyDescent="0.25">
      <c r="C592" s="2"/>
      <c r="D592" s="2"/>
    </row>
    <row r="593" spans="3:4" x14ac:dyDescent="0.25">
      <c r="C593" s="2"/>
      <c r="D593" s="2"/>
    </row>
    <row r="594" spans="3:4" x14ac:dyDescent="0.25">
      <c r="C594" s="2"/>
      <c r="D594" s="2"/>
    </row>
    <row r="595" spans="3:4" x14ac:dyDescent="0.25">
      <c r="C595" s="2"/>
      <c r="D595" s="2"/>
    </row>
    <row r="596" spans="3:4" x14ac:dyDescent="0.25">
      <c r="C596" s="2"/>
      <c r="D596" s="2"/>
    </row>
    <row r="597" spans="3:4" x14ac:dyDescent="0.25">
      <c r="C597" s="2"/>
      <c r="D597" s="2"/>
    </row>
    <row r="598" spans="3:4" x14ac:dyDescent="0.25">
      <c r="C598" s="2"/>
      <c r="D598" s="2"/>
    </row>
    <row r="599" spans="3:4" x14ac:dyDescent="0.25">
      <c r="C599" s="3"/>
      <c r="D599" s="3"/>
    </row>
    <row r="600" spans="3:4" x14ac:dyDescent="0.25">
      <c r="C600" s="2"/>
      <c r="D600" s="2"/>
    </row>
    <row r="601" spans="3:4" x14ac:dyDescent="0.25">
      <c r="C601" s="2"/>
      <c r="D601" s="2"/>
    </row>
    <row r="602" spans="3:4" x14ac:dyDescent="0.25">
      <c r="C602" s="2"/>
      <c r="D602" s="2"/>
    </row>
    <row r="603" spans="3:4" x14ac:dyDescent="0.25">
      <c r="C603" s="2"/>
      <c r="D603" s="2"/>
    </row>
    <row r="604" spans="3:4" x14ac:dyDescent="0.25">
      <c r="C604" s="2"/>
      <c r="D604" s="2"/>
    </row>
    <row r="605" spans="3:4" x14ac:dyDescent="0.25">
      <c r="C605" s="2"/>
      <c r="D605" s="2"/>
    </row>
    <row r="606" spans="3:4" x14ac:dyDescent="0.25">
      <c r="C606" s="2"/>
      <c r="D606" s="2"/>
    </row>
    <row r="607" spans="3:4" x14ac:dyDescent="0.25">
      <c r="C607" s="2"/>
      <c r="D607" s="2"/>
    </row>
    <row r="608" spans="3:4" x14ac:dyDescent="0.25">
      <c r="C608" s="2"/>
      <c r="D608" s="2"/>
    </row>
    <row r="609" spans="3:4" x14ac:dyDescent="0.25">
      <c r="C609" s="3"/>
      <c r="D609" s="3"/>
    </row>
    <row r="610" spans="3:4" x14ac:dyDescent="0.25">
      <c r="C610" s="2"/>
      <c r="D610" s="2"/>
    </row>
    <row r="611" spans="3:4" x14ac:dyDescent="0.25">
      <c r="C611" s="2"/>
      <c r="D611" s="2"/>
    </row>
    <row r="612" spans="3:4" x14ac:dyDescent="0.25">
      <c r="C612" s="2"/>
      <c r="D612" s="2"/>
    </row>
    <row r="613" spans="3:4" x14ac:dyDescent="0.25">
      <c r="C613" s="2"/>
      <c r="D613" s="2"/>
    </row>
    <row r="614" spans="3:4" x14ac:dyDescent="0.25">
      <c r="C614" s="2"/>
      <c r="D614" s="2"/>
    </row>
    <row r="615" spans="3:4" x14ac:dyDescent="0.25">
      <c r="C615" s="2"/>
      <c r="D615" s="2"/>
    </row>
    <row r="616" spans="3:4" x14ac:dyDescent="0.25">
      <c r="C616" s="2"/>
      <c r="D616" s="2"/>
    </row>
    <row r="617" spans="3:4" x14ac:dyDescent="0.25">
      <c r="C617" s="2"/>
      <c r="D617" s="2"/>
    </row>
    <row r="618" spans="3:4" x14ac:dyDescent="0.25">
      <c r="C618" s="2"/>
      <c r="D618" s="2"/>
    </row>
    <row r="619" spans="3:4" x14ac:dyDescent="0.25">
      <c r="C619" s="3"/>
      <c r="D619" s="3"/>
    </row>
    <row r="620" spans="3:4" x14ac:dyDescent="0.25">
      <c r="C620" s="2"/>
      <c r="D620" s="2"/>
    </row>
    <row r="621" spans="3:4" x14ac:dyDescent="0.25">
      <c r="C621" s="2"/>
      <c r="D621" s="2"/>
    </row>
    <row r="622" spans="3:4" x14ac:dyDescent="0.25">
      <c r="C622" s="2"/>
      <c r="D622" s="2"/>
    </row>
    <row r="623" spans="3:4" x14ac:dyDescent="0.25">
      <c r="C623" s="2"/>
      <c r="D623" s="2"/>
    </row>
    <row r="624" spans="3:4" x14ac:dyDescent="0.25">
      <c r="C624" s="2"/>
      <c r="D624" s="2"/>
    </row>
    <row r="625" spans="3:4" x14ac:dyDescent="0.25">
      <c r="C625" s="2"/>
      <c r="D625" s="2"/>
    </row>
    <row r="626" spans="3:4" x14ac:dyDescent="0.25">
      <c r="C626" s="2"/>
      <c r="D626" s="2"/>
    </row>
    <row r="627" spans="3:4" x14ac:dyDescent="0.25">
      <c r="C627" s="2"/>
      <c r="D627" s="2"/>
    </row>
    <row r="628" spans="3:4" x14ac:dyDescent="0.25">
      <c r="C628" s="2"/>
      <c r="D628" s="2"/>
    </row>
    <row r="629" spans="3:4" x14ac:dyDescent="0.25">
      <c r="C629" s="3"/>
      <c r="D629" s="3"/>
    </row>
    <row r="630" spans="3:4" x14ac:dyDescent="0.25">
      <c r="C630" s="2"/>
      <c r="D630" s="2"/>
    </row>
    <row r="631" spans="3:4" x14ac:dyDescent="0.25">
      <c r="C631" s="2"/>
      <c r="D631" s="2"/>
    </row>
    <row r="632" spans="3:4" x14ac:dyDescent="0.25">
      <c r="C632" s="2"/>
      <c r="D632" s="2"/>
    </row>
    <row r="633" spans="3:4" x14ac:dyDescent="0.25">
      <c r="C633" s="2"/>
      <c r="D633" s="2"/>
    </row>
    <row r="634" spans="3:4" x14ac:dyDescent="0.25">
      <c r="C634" s="2"/>
      <c r="D634" s="2"/>
    </row>
    <row r="635" spans="3:4" x14ac:dyDescent="0.25">
      <c r="C635" s="2"/>
      <c r="D635" s="2"/>
    </row>
    <row r="636" spans="3:4" x14ac:dyDescent="0.25">
      <c r="C636" s="2"/>
      <c r="D636" s="2"/>
    </row>
    <row r="637" spans="3:4" x14ac:dyDescent="0.25">
      <c r="C637" s="2"/>
      <c r="D637" s="2"/>
    </row>
    <row r="638" spans="3:4" x14ac:dyDescent="0.25">
      <c r="C638" s="2"/>
      <c r="D638" s="2"/>
    </row>
    <row r="639" spans="3:4" x14ac:dyDescent="0.25">
      <c r="C639" s="3"/>
      <c r="D639" s="3"/>
    </row>
    <row r="640" spans="3:4" x14ac:dyDescent="0.25">
      <c r="C640" s="2"/>
      <c r="D640" s="2"/>
    </row>
    <row r="641" spans="3:4" x14ac:dyDescent="0.25">
      <c r="C641" s="2"/>
      <c r="D641" s="2"/>
    </row>
    <row r="642" spans="3:4" x14ac:dyDescent="0.25">
      <c r="C642" s="2"/>
      <c r="D642" s="2"/>
    </row>
    <row r="643" spans="3:4" x14ac:dyDescent="0.25">
      <c r="C643" s="2"/>
      <c r="D643" s="2"/>
    </row>
    <row r="644" spans="3:4" x14ac:dyDescent="0.25">
      <c r="C644" s="2"/>
      <c r="D644" s="2"/>
    </row>
    <row r="645" spans="3:4" x14ac:dyDescent="0.25">
      <c r="C645" s="2"/>
      <c r="D645" s="2"/>
    </row>
    <row r="646" spans="3:4" x14ac:dyDescent="0.25">
      <c r="C646" s="2"/>
      <c r="D646" s="2"/>
    </row>
    <row r="647" spans="3:4" x14ac:dyDescent="0.25">
      <c r="C647" s="2"/>
      <c r="D647" s="2"/>
    </row>
    <row r="648" spans="3:4" x14ac:dyDescent="0.25">
      <c r="C648" s="2"/>
      <c r="D648" s="2"/>
    </row>
    <row r="649" spans="3:4" x14ac:dyDescent="0.25">
      <c r="C649" s="3"/>
      <c r="D649" s="3"/>
    </row>
    <row r="650" spans="3:4" x14ac:dyDescent="0.25">
      <c r="C650" s="2"/>
      <c r="D650" s="2"/>
    </row>
    <row r="651" spans="3:4" x14ac:dyDescent="0.25">
      <c r="C651" s="2"/>
      <c r="D651" s="2"/>
    </row>
    <row r="652" spans="3:4" x14ac:dyDescent="0.25">
      <c r="C652" s="2"/>
      <c r="D652" s="2"/>
    </row>
    <row r="653" spans="3:4" x14ac:dyDescent="0.25">
      <c r="C653" s="2"/>
      <c r="D653" s="2"/>
    </row>
    <row r="654" spans="3:4" x14ac:dyDescent="0.25">
      <c r="C654" s="2"/>
      <c r="D654" s="2"/>
    </row>
    <row r="655" spans="3:4" x14ac:dyDescent="0.25">
      <c r="C655" s="4"/>
      <c r="D655" s="4"/>
    </row>
    <row r="656" spans="3:4" x14ac:dyDescent="0.25">
      <c r="C656" s="1"/>
      <c r="D656" s="1"/>
    </row>
    <row r="657" spans="3:4" x14ac:dyDescent="0.25">
      <c r="C657" s="2"/>
      <c r="D657" s="2"/>
    </row>
    <row r="658" spans="3:4" x14ac:dyDescent="0.25">
      <c r="C658" s="2"/>
      <c r="D658" s="2"/>
    </row>
    <row r="659" spans="3:4" x14ac:dyDescent="0.25">
      <c r="C659" s="2"/>
      <c r="D659" s="2"/>
    </row>
    <row r="660" spans="3:4" x14ac:dyDescent="0.25">
      <c r="C660" s="2"/>
      <c r="D660" s="2"/>
    </row>
    <row r="661" spans="3:4" x14ac:dyDescent="0.25">
      <c r="C661" s="2"/>
      <c r="D661" s="2"/>
    </row>
    <row r="662" spans="3:4" x14ac:dyDescent="0.25">
      <c r="C662" s="3"/>
      <c r="D662" s="3"/>
    </row>
    <row r="663" spans="3:4" x14ac:dyDescent="0.25">
      <c r="C663" s="2"/>
      <c r="D663" s="2"/>
    </row>
    <row r="664" spans="3:4" x14ac:dyDescent="0.25">
      <c r="C664" s="2"/>
      <c r="D664" s="2"/>
    </row>
    <row r="665" spans="3:4" x14ac:dyDescent="0.25">
      <c r="C665" s="2"/>
      <c r="D665" s="2"/>
    </row>
    <row r="666" spans="3:4" x14ac:dyDescent="0.25">
      <c r="C666" s="2"/>
      <c r="D666" s="2"/>
    </row>
    <row r="667" spans="3:4" x14ac:dyDescent="0.25">
      <c r="C667" s="2"/>
      <c r="D667" s="2"/>
    </row>
    <row r="668" spans="3:4" x14ac:dyDescent="0.25">
      <c r="C668" s="2"/>
      <c r="D668" s="2"/>
    </row>
    <row r="669" spans="3:4" x14ac:dyDescent="0.25">
      <c r="C669" s="2"/>
      <c r="D669" s="2"/>
    </row>
    <row r="670" spans="3:4" x14ac:dyDescent="0.25">
      <c r="C670" s="2"/>
      <c r="D670" s="2"/>
    </row>
    <row r="671" spans="3:4" x14ac:dyDescent="0.25">
      <c r="C671" s="2"/>
      <c r="D671" s="2"/>
    </row>
    <row r="672" spans="3:4" x14ac:dyDescent="0.25">
      <c r="C672" s="3"/>
      <c r="D672" s="3"/>
    </row>
    <row r="673" spans="3:4" x14ac:dyDescent="0.25">
      <c r="C673" s="2"/>
      <c r="D673" s="2"/>
    </row>
    <row r="674" spans="3:4" x14ac:dyDescent="0.25">
      <c r="C674" s="2"/>
      <c r="D674" s="2"/>
    </row>
    <row r="675" spans="3:4" x14ac:dyDescent="0.25">
      <c r="C675" s="2"/>
      <c r="D675" s="2"/>
    </row>
    <row r="676" spans="3:4" x14ac:dyDescent="0.25">
      <c r="C676" s="2"/>
      <c r="D676" s="2"/>
    </row>
    <row r="677" spans="3:4" x14ac:dyDescent="0.25">
      <c r="C677" s="2"/>
      <c r="D677" s="2"/>
    </row>
    <row r="678" spans="3:4" x14ac:dyDescent="0.25">
      <c r="C678" s="2"/>
      <c r="D678" s="2"/>
    </row>
    <row r="679" spans="3:4" x14ac:dyDescent="0.25">
      <c r="C679" s="2"/>
      <c r="D679" s="2"/>
    </row>
    <row r="680" spans="3:4" x14ac:dyDescent="0.25">
      <c r="C680" s="2"/>
      <c r="D680" s="2"/>
    </row>
    <row r="681" spans="3:4" x14ac:dyDescent="0.25">
      <c r="C681" s="2"/>
      <c r="D681" s="2"/>
    </row>
    <row r="682" spans="3:4" x14ac:dyDescent="0.25">
      <c r="C682" s="3"/>
      <c r="D682" s="3"/>
    </row>
    <row r="683" spans="3:4" x14ac:dyDescent="0.25">
      <c r="C683" s="2"/>
      <c r="D683" s="2"/>
    </row>
    <row r="684" spans="3:4" x14ac:dyDescent="0.25">
      <c r="C684" s="2"/>
      <c r="D684" s="2"/>
    </row>
    <row r="685" spans="3:4" x14ac:dyDescent="0.25">
      <c r="C685" s="2"/>
      <c r="D685" s="2"/>
    </row>
    <row r="686" spans="3:4" x14ac:dyDescent="0.25">
      <c r="C686" s="2"/>
      <c r="D686" s="2"/>
    </row>
    <row r="687" spans="3:4" x14ac:dyDescent="0.25">
      <c r="C687" s="2"/>
      <c r="D687" s="2"/>
    </row>
    <row r="688" spans="3:4" x14ac:dyDescent="0.25">
      <c r="C688" s="2"/>
      <c r="D688" s="2"/>
    </row>
    <row r="689" spans="3:4" x14ac:dyDescent="0.25">
      <c r="C689" s="2"/>
      <c r="D689" s="2"/>
    </row>
    <row r="690" spans="3:4" x14ac:dyDescent="0.25">
      <c r="C690" s="2"/>
      <c r="D690" s="2"/>
    </row>
    <row r="691" spans="3:4" x14ac:dyDescent="0.25">
      <c r="C691" s="2"/>
      <c r="D691" s="2"/>
    </row>
    <row r="692" spans="3:4" x14ac:dyDescent="0.25">
      <c r="C692" s="3"/>
      <c r="D692" s="3"/>
    </row>
    <row r="693" spans="3:4" x14ac:dyDescent="0.25">
      <c r="C693" s="2"/>
      <c r="D693" s="2"/>
    </row>
    <row r="694" spans="3:4" x14ac:dyDescent="0.25">
      <c r="C694" s="2"/>
      <c r="D694" s="2"/>
    </row>
    <row r="695" spans="3:4" x14ac:dyDescent="0.25">
      <c r="C695" s="2"/>
      <c r="D695" s="2"/>
    </row>
    <row r="696" spans="3:4" x14ac:dyDescent="0.25">
      <c r="C696" s="2"/>
      <c r="D696" s="2"/>
    </row>
    <row r="697" spans="3:4" x14ac:dyDescent="0.25">
      <c r="C697" s="2"/>
      <c r="D697" s="2"/>
    </row>
    <row r="698" spans="3:4" x14ac:dyDescent="0.25">
      <c r="C698" s="2"/>
      <c r="D698" s="2"/>
    </row>
    <row r="699" spans="3:4" x14ac:dyDescent="0.25">
      <c r="C699" s="2"/>
      <c r="D699" s="2"/>
    </row>
    <row r="700" spans="3:4" x14ac:dyDescent="0.25">
      <c r="C700" s="2"/>
      <c r="D700" s="2"/>
    </row>
    <row r="701" spans="3:4" x14ac:dyDescent="0.25">
      <c r="C701" s="2"/>
      <c r="D701" s="2"/>
    </row>
    <row r="702" spans="3:4" x14ac:dyDescent="0.25">
      <c r="C702" s="3"/>
      <c r="D702" s="3"/>
    </row>
    <row r="703" spans="3:4" x14ac:dyDescent="0.25">
      <c r="C703" s="2"/>
      <c r="D703" s="2"/>
    </row>
    <row r="704" spans="3:4" x14ac:dyDescent="0.25">
      <c r="C704" s="2"/>
      <c r="D704" s="2"/>
    </row>
    <row r="705" spans="3:4" x14ac:dyDescent="0.25">
      <c r="C705" s="2"/>
      <c r="D705" s="2"/>
    </row>
    <row r="706" spans="3:4" x14ac:dyDescent="0.25">
      <c r="C706" s="2"/>
      <c r="D706" s="2"/>
    </row>
    <row r="707" spans="3:4" x14ac:dyDescent="0.25">
      <c r="C707" s="2"/>
      <c r="D707" s="2"/>
    </row>
    <row r="708" spans="3:4" x14ac:dyDescent="0.25">
      <c r="C708" s="2"/>
      <c r="D708" s="2"/>
    </row>
    <row r="709" spans="3:4" x14ac:dyDescent="0.25">
      <c r="C709" s="2"/>
      <c r="D709" s="2"/>
    </row>
    <row r="710" spans="3:4" x14ac:dyDescent="0.25">
      <c r="C710" s="2"/>
      <c r="D710" s="2"/>
    </row>
    <row r="711" spans="3:4" x14ac:dyDescent="0.25">
      <c r="C711" s="2"/>
      <c r="D711" s="2"/>
    </row>
    <row r="712" spans="3:4" x14ac:dyDescent="0.25">
      <c r="C712" s="3"/>
      <c r="D712" s="3"/>
    </row>
    <row r="713" spans="3:4" x14ac:dyDescent="0.25">
      <c r="C713" s="2"/>
      <c r="D713" s="2"/>
    </row>
    <row r="714" spans="3:4" x14ac:dyDescent="0.25">
      <c r="C714" s="2"/>
      <c r="D714" s="2"/>
    </row>
    <row r="715" spans="3:4" x14ac:dyDescent="0.25">
      <c r="C715" s="2"/>
      <c r="D715" s="2"/>
    </row>
    <row r="716" spans="3:4" x14ac:dyDescent="0.25">
      <c r="C716" s="2"/>
      <c r="D716" s="2"/>
    </row>
    <row r="717" spans="3:4" x14ac:dyDescent="0.25">
      <c r="C717" s="2"/>
      <c r="D717" s="2"/>
    </row>
    <row r="718" spans="3:4" x14ac:dyDescent="0.25">
      <c r="C718" s="2"/>
      <c r="D718" s="2"/>
    </row>
    <row r="719" spans="3:4" x14ac:dyDescent="0.25">
      <c r="C719" s="2"/>
      <c r="D719" s="2"/>
    </row>
    <row r="720" spans="3:4" x14ac:dyDescent="0.25">
      <c r="C720" s="2"/>
      <c r="D720" s="2"/>
    </row>
    <row r="721" spans="3:4" x14ac:dyDescent="0.25">
      <c r="C721" s="2"/>
      <c r="D721" s="2"/>
    </row>
    <row r="722" spans="3:4" x14ac:dyDescent="0.25">
      <c r="C722" s="3"/>
      <c r="D722" s="3"/>
    </row>
    <row r="723" spans="3:4" x14ac:dyDescent="0.25">
      <c r="C723" s="2"/>
      <c r="D723" s="2"/>
    </row>
    <row r="724" spans="3:4" x14ac:dyDescent="0.25">
      <c r="C724" s="2"/>
      <c r="D724" s="2"/>
    </row>
    <row r="725" spans="3:4" x14ac:dyDescent="0.25">
      <c r="C725" s="2"/>
      <c r="D725" s="2"/>
    </row>
    <row r="726" spans="3:4" x14ac:dyDescent="0.25">
      <c r="C726" s="2"/>
      <c r="D726" s="2"/>
    </row>
    <row r="727" spans="3:4" x14ac:dyDescent="0.25">
      <c r="C727" s="2"/>
      <c r="D727" s="2"/>
    </row>
    <row r="728" spans="3:4" x14ac:dyDescent="0.25">
      <c r="C728" s="2"/>
      <c r="D728" s="2"/>
    </row>
    <row r="729" spans="3:4" x14ac:dyDescent="0.25">
      <c r="C729" s="2"/>
      <c r="D729" s="2"/>
    </row>
    <row r="730" spans="3:4" x14ac:dyDescent="0.25">
      <c r="C730" s="2"/>
      <c r="D730" s="2"/>
    </row>
    <row r="731" spans="3:4" x14ac:dyDescent="0.25">
      <c r="C731" s="2"/>
      <c r="D731" s="2"/>
    </row>
    <row r="732" spans="3:4" x14ac:dyDescent="0.25">
      <c r="C732" s="3"/>
      <c r="D732" s="3"/>
    </row>
    <row r="733" spans="3:4" x14ac:dyDescent="0.25">
      <c r="C733" s="2"/>
      <c r="D733" s="2"/>
    </row>
    <row r="734" spans="3:4" x14ac:dyDescent="0.25">
      <c r="C734" s="2"/>
      <c r="D734" s="2"/>
    </row>
    <row r="735" spans="3:4" x14ac:dyDescent="0.25">
      <c r="C735" s="2"/>
      <c r="D735" s="2"/>
    </row>
    <row r="736" spans="3:4" x14ac:dyDescent="0.25">
      <c r="C736" s="2"/>
      <c r="D736" s="2"/>
    </row>
    <row r="737" spans="3:4" x14ac:dyDescent="0.25">
      <c r="C737" s="2"/>
      <c r="D737" s="2"/>
    </row>
    <row r="738" spans="3:4" x14ac:dyDescent="0.25">
      <c r="C738" s="2"/>
      <c r="D738" s="2"/>
    </row>
    <row r="739" spans="3:4" x14ac:dyDescent="0.25">
      <c r="C739" s="2"/>
      <c r="D739" s="2"/>
    </row>
    <row r="740" spans="3:4" x14ac:dyDescent="0.25">
      <c r="C740" s="2"/>
      <c r="D740" s="2"/>
    </row>
    <row r="741" spans="3:4" x14ac:dyDescent="0.25">
      <c r="C741" s="2"/>
      <c r="D741" s="2"/>
    </row>
    <row r="742" spans="3:4" x14ac:dyDescent="0.25">
      <c r="C742" s="3"/>
      <c r="D742" s="3"/>
    </row>
    <row r="743" spans="3:4" x14ac:dyDescent="0.25">
      <c r="C743" s="2"/>
      <c r="D743" s="2"/>
    </row>
    <row r="744" spans="3:4" x14ac:dyDescent="0.25">
      <c r="C744" s="2"/>
      <c r="D744" s="2"/>
    </row>
    <row r="745" spans="3:4" x14ac:dyDescent="0.25">
      <c r="C745" s="2"/>
      <c r="D745" s="2"/>
    </row>
    <row r="746" spans="3:4" x14ac:dyDescent="0.25">
      <c r="C746" s="2"/>
      <c r="D746" s="2"/>
    </row>
    <row r="747" spans="3:4" x14ac:dyDescent="0.25">
      <c r="C747" s="2"/>
      <c r="D747" s="2"/>
    </row>
    <row r="748" spans="3:4" x14ac:dyDescent="0.25">
      <c r="C748" s="2"/>
      <c r="D748" s="2"/>
    </row>
    <row r="749" spans="3:4" x14ac:dyDescent="0.25">
      <c r="C749" s="2"/>
      <c r="D749" s="2"/>
    </row>
    <row r="750" spans="3:4" x14ac:dyDescent="0.25">
      <c r="C750" s="2"/>
      <c r="D750" s="2"/>
    </row>
    <row r="751" spans="3:4" x14ac:dyDescent="0.25">
      <c r="C751" s="2"/>
      <c r="D751" s="2"/>
    </row>
    <row r="752" spans="3:4" x14ac:dyDescent="0.25">
      <c r="C752" s="3"/>
      <c r="D752" s="3"/>
    </row>
    <row r="753" spans="3:4" x14ac:dyDescent="0.25">
      <c r="C753" s="2"/>
      <c r="D753" s="2"/>
    </row>
    <row r="754" spans="3:4" x14ac:dyDescent="0.25">
      <c r="C754" s="2"/>
      <c r="D754" s="2"/>
    </row>
    <row r="755" spans="3:4" x14ac:dyDescent="0.25">
      <c r="C755" s="2"/>
      <c r="D755" s="2"/>
    </row>
    <row r="756" spans="3:4" x14ac:dyDescent="0.25">
      <c r="C756" s="2"/>
      <c r="D756" s="2"/>
    </row>
    <row r="757" spans="3:4" x14ac:dyDescent="0.25">
      <c r="C757" s="2"/>
      <c r="D757" s="2"/>
    </row>
    <row r="758" spans="3:4" x14ac:dyDescent="0.25">
      <c r="C758" s="2"/>
      <c r="D758" s="2"/>
    </row>
    <row r="759" spans="3:4" x14ac:dyDescent="0.25">
      <c r="C759" s="2"/>
      <c r="D759" s="2"/>
    </row>
    <row r="760" spans="3:4" x14ac:dyDescent="0.25">
      <c r="C760" s="2"/>
      <c r="D760" s="2"/>
    </row>
    <row r="761" spans="3:4" x14ac:dyDescent="0.25">
      <c r="C761" s="2"/>
      <c r="D761" s="2"/>
    </row>
    <row r="762" spans="3:4" x14ac:dyDescent="0.25">
      <c r="C762" s="3"/>
      <c r="D762" s="3"/>
    </row>
    <row r="763" spans="3:4" x14ac:dyDescent="0.25">
      <c r="C763" s="2"/>
      <c r="D763" s="2"/>
    </row>
    <row r="764" spans="3:4" x14ac:dyDescent="0.25">
      <c r="C764" s="2"/>
      <c r="D764" s="2"/>
    </row>
    <row r="765" spans="3:4" x14ac:dyDescent="0.25">
      <c r="C765" s="2"/>
      <c r="D765" s="2"/>
    </row>
    <row r="766" spans="3:4" x14ac:dyDescent="0.25">
      <c r="C766" s="2"/>
      <c r="D766" s="2"/>
    </row>
    <row r="767" spans="3:4" x14ac:dyDescent="0.25">
      <c r="C767" s="2"/>
      <c r="D767" s="2"/>
    </row>
    <row r="768" spans="3:4" x14ac:dyDescent="0.25">
      <c r="C768" s="2"/>
      <c r="D768" s="2"/>
    </row>
    <row r="769" spans="3:4" x14ac:dyDescent="0.25">
      <c r="C769" s="2"/>
      <c r="D769" s="2"/>
    </row>
    <row r="770" spans="3:4" x14ac:dyDescent="0.25">
      <c r="C770" s="2"/>
      <c r="D770" s="2"/>
    </row>
    <row r="771" spans="3:4" x14ac:dyDescent="0.25">
      <c r="C771" s="2"/>
      <c r="D771" s="2"/>
    </row>
    <row r="772" spans="3:4" x14ac:dyDescent="0.25">
      <c r="C772" s="3"/>
      <c r="D772" s="3"/>
    </row>
    <row r="773" spans="3:4" x14ac:dyDescent="0.25">
      <c r="C773" s="2"/>
      <c r="D773" s="2"/>
    </row>
    <row r="774" spans="3:4" x14ac:dyDescent="0.25">
      <c r="C774" s="2"/>
      <c r="D774" s="2"/>
    </row>
    <row r="775" spans="3:4" x14ac:dyDescent="0.25">
      <c r="C775" s="2"/>
      <c r="D775" s="2"/>
    </row>
    <row r="776" spans="3:4" x14ac:dyDescent="0.25">
      <c r="C776" s="2"/>
      <c r="D776" s="2"/>
    </row>
    <row r="777" spans="3:4" x14ac:dyDescent="0.25">
      <c r="C777" s="2"/>
      <c r="D777" s="2"/>
    </row>
    <row r="778" spans="3:4" x14ac:dyDescent="0.25">
      <c r="C778" s="2"/>
      <c r="D778" s="2"/>
    </row>
    <row r="779" spans="3:4" x14ac:dyDescent="0.25">
      <c r="C779" s="2"/>
      <c r="D779" s="2"/>
    </row>
    <row r="780" spans="3:4" x14ac:dyDescent="0.25">
      <c r="C780" s="2"/>
      <c r="D780" s="2"/>
    </row>
    <row r="781" spans="3:4" x14ac:dyDescent="0.25">
      <c r="C781" s="2"/>
      <c r="D781" s="2"/>
    </row>
    <row r="782" spans="3:4" x14ac:dyDescent="0.25">
      <c r="C782" s="3"/>
      <c r="D782" s="3"/>
    </row>
    <row r="783" spans="3:4" x14ac:dyDescent="0.25">
      <c r="C783" s="2"/>
      <c r="D783" s="2"/>
    </row>
    <row r="784" spans="3:4" x14ac:dyDescent="0.25">
      <c r="C784" s="2"/>
      <c r="D784" s="2"/>
    </row>
    <row r="785" spans="3:4" x14ac:dyDescent="0.25">
      <c r="C785" s="2"/>
      <c r="D785" s="2"/>
    </row>
    <row r="786" spans="3:4" x14ac:dyDescent="0.25">
      <c r="C786" s="2"/>
      <c r="D786" s="2"/>
    </row>
    <row r="787" spans="3:4" x14ac:dyDescent="0.25">
      <c r="C787" s="2"/>
      <c r="D787" s="2"/>
    </row>
    <row r="788" spans="3:4" x14ac:dyDescent="0.25">
      <c r="C788" s="2"/>
      <c r="D788" s="2"/>
    </row>
    <row r="789" spans="3:4" x14ac:dyDescent="0.25">
      <c r="C789" s="2"/>
      <c r="D789" s="2"/>
    </row>
    <row r="790" spans="3:4" x14ac:dyDescent="0.25">
      <c r="C790" s="2"/>
      <c r="D790" s="2"/>
    </row>
    <row r="791" spans="3:4" x14ac:dyDescent="0.25">
      <c r="C791" s="2"/>
      <c r="D791" s="2"/>
    </row>
    <row r="792" spans="3:4" x14ac:dyDescent="0.25">
      <c r="C792" s="3"/>
      <c r="D792" s="3"/>
    </row>
    <row r="793" spans="3:4" x14ac:dyDescent="0.25">
      <c r="C793" s="2"/>
      <c r="D793" s="2"/>
    </row>
    <row r="794" spans="3:4" x14ac:dyDescent="0.25">
      <c r="C794" s="2"/>
      <c r="D794" s="2"/>
    </row>
    <row r="795" spans="3:4" x14ac:dyDescent="0.25">
      <c r="C795" s="2"/>
      <c r="D795" s="2"/>
    </row>
    <row r="796" spans="3:4" x14ac:dyDescent="0.25">
      <c r="C796" s="2"/>
      <c r="D796" s="2"/>
    </row>
    <row r="797" spans="3:4" x14ac:dyDescent="0.25">
      <c r="C797" s="2"/>
      <c r="D797" s="2"/>
    </row>
    <row r="798" spans="3:4" x14ac:dyDescent="0.25">
      <c r="C798" s="2"/>
      <c r="D798" s="2"/>
    </row>
    <row r="799" spans="3:4" x14ac:dyDescent="0.25">
      <c r="C799" s="2"/>
      <c r="D799" s="2"/>
    </row>
    <row r="800" spans="3:4" x14ac:dyDescent="0.25">
      <c r="C800" s="2"/>
      <c r="D800" s="2"/>
    </row>
    <row r="801" spans="3:4" x14ac:dyDescent="0.25">
      <c r="C801" s="2"/>
      <c r="D801" s="2"/>
    </row>
    <row r="802" spans="3:4" x14ac:dyDescent="0.25">
      <c r="C802" s="3"/>
      <c r="D802" s="3"/>
    </row>
    <row r="803" spans="3:4" x14ac:dyDescent="0.25">
      <c r="C803" s="2"/>
      <c r="D803" s="2"/>
    </row>
    <row r="804" spans="3:4" x14ac:dyDescent="0.25">
      <c r="C804" s="2"/>
      <c r="D804" s="2"/>
    </row>
    <row r="805" spans="3:4" x14ac:dyDescent="0.25">
      <c r="C805" s="2"/>
      <c r="D805" s="2"/>
    </row>
    <row r="806" spans="3:4" x14ac:dyDescent="0.25">
      <c r="C806" s="2"/>
      <c r="D806" s="2"/>
    </row>
    <row r="807" spans="3:4" x14ac:dyDescent="0.25">
      <c r="C807" s="2"/>
      <c r="D807" s="2"/>
    </row>
    <row r="808" spans="3:4" x14ac:dyDescent="0.25">
      <c r="C808" s="2"/>
      <c r="D808" s="2"/>
    </row>
    <row r="809" spans="3:4" x14ac:dyDescent="0.25">
      <c r="C809" s="2"/>
      <c r="D809" s="2"/>
    </row>
    <row r="810" spans="3:4" x14ac:dyDescent="0.25">
      <c r="C810" s="2"/>
      <c r="D810" s="2"/>
    </row>
    <row r="811" spans="3:4" x14ac:dyDescent="0.25">
      <c r="C811" s="2"/>
      <c r="D811" s="2"/>
    </row>
    <row r="812" spans="3:4" x14ac:dyDescent="0.25">
      <c r="C812" s="3"/>
      <c r="D812" s="3"/>
    </row>
    <row r="813" spans="3:4" x14ac:dyDescent="0.25">
      <c r="C813" s="2"/>
      <c r="D813" s="2"/>
    </row>
    <row r="814" spans="3:4" x14ac:dyDescent="0.25">
      <c r="C814" s="2"/>
      <c r="D814" s="2"/>
    </row>
    <row r="815" spans="3:4" x14ac:dyDescent="0.25">
      <c r="C815" s="2"/>
      <c r="D815" s="2"/>
    </row>
    <row r="816" spans="3:4" x14ac:dyDescent="0.25">
      <c r="C816" s="2"/>
      <c r="D816" s="2"/>
    </row>
    <row r="817" spans="3:4" x14ac:dyDescent="0.25">
      <c r="C817" s="2"/>
      <c r="D817" s="2"/>
    </row>
    <row r="818" spans="3:4" x14ac:dyDescent="0.25">
      <c r="C818" s="2"/>
      <c r="D818" s="2"/>
    </row>
    <row r="819" spans="3:4" x14ac:dyDescent="0.25">
      <c r="C819" s="2"/>
      <c r="D819" s="2"/>
    </row>
    <row r="820" spans="3:4" x14ac:dyDescent="0.25">
      <c r="C820" s="2"/>
      <c r="D820" s="2"/>
    </row>
    <row r="821" spans="3:4" x14ac:dyDescent="0.25">
      <c r="C821" s="2"/>
      <c r="D821" s="2"/>
    </row>
    <row r="822" spans="3:4" x14ac:dyDescent="0.25">
      <c r="C822" s="3"/>
      <c r="D822" s="3"/>
    </row>
    <row r="823" spans="3:4" x14ac:dyDescent="0.25">
      <c r="C823" s="2"/>
      <c r="D823" s="2"/>
    </row>
    <row r="824" spans="3:4" x14ac:dyDescent="0.25">
      <c r="C824" s="2"/>
      <c r="D824" s="2"/>
    </row>
    <row r="825" spans="3:4" x14ac:dyDescent="0.25">
      <c r="C825" s="2"/>
      <c r="D825" s="2"/>
    </row>
    <row r="826" spans="3:4" x14ac:dyDescent="0.25">
      <c r="C826" s="2"/>
      <c r="D826" s="2"/>
    </row>
    <row r="827" spans="3:4" x14ac:dyDescent="0.25">
      <c r="C827" s="2"/>
      <c r="D827" s="2"/>
    </row>
    <row r="828" spans="3:4" x14ac:dyDescent="0.25">
      <c r="C828" s="2"/>
      <c r="D828" s="2"/>
    </row>
    <row r="829" spans="3:4" x14ac:dyDescent="0.25">
      <c r="C829" s="2"/>
      <c r="D829" s="2"/>
    </row>
    <row r="830" spans="3:4" x14ac:dyDescent="0.25">
      <c r="C830" s="2"/>
      <c r="D830" s="2"/>
    </row>
    <row r="831" spans="3:4" x14ac:dyDescent="0.25">
      <c r="C831" s="2"/>
      <c r="D831" s="2"/>
    </row>
    <row r="832" spans="3:4" x14ac:dyDescent="0.25">
      <c r="C832" s="3"/>
      <c r="D832" s="3"/>
    </row>
    <row r="833" spans="3:4" x14ac:dyDescent="0.25">
      <c r="C833" s="2"/>
      <c r="D833" s="2"/>
    </row>
    <row r="834" spans="3:4" x14ac:dyDescent="0.25">
      <c r="C834" s="2"/>
      <c r="D834" s="2"/>
    </row>
    <row r="835" spans="3:4" x14ac:dyDescent="0.25">
      <c r="C835" s="2"/>
      <c r="D835" s="2"/>
    </row>
    <row r="836" spans="3:4" x14ac:dyDescent="0.25">
      <c r="C836" s="2"/>
      <c r="D836" s="2"/>
    </row>
    <row r="837" spans="3:4" x14ac:dyDescent="0.25">
      <c r="C837" s="2"/>
      <c r="D837" s="2"/>
    </row>
    <row r="838" spans="3:4" x14ac:dyDescent="0.25">
      <c r="C838" s="2"/>
      <c r="D838" s="2"/>
    </row>
    <row r="839" spans="3:4" x14ac:dyDescent="0.25">
      <c r="C839" s="2"/>
      <c r="D839" s="2"/>
    </row>
    <row r="840" spans="3:4" x14ac:dyDescent="0.25">
      <c r="C840" s="2"/>
      <c r="D840" s="2"/>
    </row>
    <row r="841" spans="3:4" x14ac:dyDescent="0.25">
      <c r="C841" s="2"/>
      <c r="D841" s="2"/>
    </row>
    <row r="842" spans="3:4" x14ac:dyDescent="0.25">
      <c r="C842" s="3"/>
      <c r="D842" s="3"/>
    </row>
    <row r="843" spans="3:4" x14ac:dyDescent="0.25">
      <c r="C843" s="2"/>
      <c r="D843" s="2"/>
    </row>
    <row r="844" spans="3:4" x14ac:dyDescent="0.25">
      <c r="C844" s="2"/>
      <c r="D844" s="2"/>
    </row>
    <row r="845" spans="3:4" x14ac:dyDescent="0.25">
      <c r="C845" s="2"/>
      <c r="D845" s="2"/>
    </row>
    <row r="846" spans="3:4" x14ac:dyDescent="0.25">
      <c r="C846" s="2"/>
      <c r="D846" s="2"/>
    </row>
    <row r="847" spans="3:4" x14ac:dyDescent="0.25">
      <c r="C847" s="2"/>
      <c r="D847" s="2"/>
    </row>
    <row r="848" spans="3:4" x14ac:dyDescent="0.25">
      <c r="C848" s="2"/>
      <c r="D848" s="2"/>
    </row>
    <row r="849" spans="3:4" x14ac:dyDescent="0.25">
      <c r="C849" s="2"/>
      <c r="D849" s="2"/>
    </row>
    <row r="850" spans="3:4" x14ac:dyDescent="0.25">
      <c r="C850" s="2"/>
      <c r="D850" s="2"/>
    </row>
    <row r="851" spans="3:4" x14ac:dyDescent="0.25">
      <c r="C851" s="2"/>
      <c r="D851" s="2"/>
    </row>
    <row r="852" spans="3:4" x14ac:dyDescent="0.25">
      <c r="C852" s="2"/>
      <c r="D852" s="2"/>
    </row>
    <row r="853" spans="3:4" x14ac:dyDescent="0.25">
      <c r="C853" s="3"/>
      <c r="D853" s="3"/>
    </row>
    <row r="854" spans="3:4" x14ac:dyDescent="0.25">
      <c r="C854" s="2"/>
      <c r="D854" s="2"/>
    </row>
    <row r="855" spans="3:4" x14ac:dyDescent="0.25">
      <c r="C855" s="2"/>
      <c r="D855" s="2"/>
    </row>
    <row r="856" spans="3:4" x14ac:dyDescent="0.25">
      <c r="C856" s="2"/>
      <c r="D856" s="2"/>
    </row>
    <row r="857" spans="3:4" x14ac:dyDescent="0.25">
      <c r="C857" s="2"/>
      <c r="D857" s="2"/>
    </row>
    <row r="858" spans="3:4" x14ac:dyDescent="0.25">
      <c r="C858" s="2"/>
      <c r="D858" s="2"/>
    </row>
    <row r="859" spans="3:4" x14ac:dyDescent="0.25">
      <c r="C859" s="2"/>
      <c r="D859" s="2"/>
    </row>
    <row r="860" spans="3:4" x14ac:dyDescent="0.25">
      <c r="C860" s="2"/>
      <c r="D860" s="2"/>
    </row>
    <row r="861" spans="3:4" x14ac:dyDescent="0.25">
      <c r="C861" s="2"/>
      <c r="D861" s="2"/>
    </row>
    <row r="862" spans="3:4" x14ac:dyDescent="0.25">
      <c r="C862" s="2"/>
      <c r="D862" s="2"/>
    </row>
    <row r="863" spans="3:4" x14ac:dyDescent="0.25">
      <c r="C863" s="3"/>
      <c r="D863" s="3"/>
    </row>
    <row r="864" spans="3:4" x14ac:dyDescent="0.25">
      <c r="C864" s="2"/>
      <c r="D864" s="2"/>
    </row>
    <row r="865" spans="3:4" x14ac:dyDescent="0.25">
      <c r="C865" s="2"/>
      <c r="D865" s="2"/>
    </row>
    <row r="866" spans="3:4" x14ac:dyDescent="0.25">
      <c r="C866" s="2"/>
      <c r="D866" s="2"/>
    </row>
    <row r="867" spans="3:4" x14ac:dyDescent="0.25">
      <c r="C867" s="2"/>
      <c r="D867" s="2"/>
    </row>
    <row r="868" spans="3:4" x14ac:dyDescent="0.25">
      <c r="C868" s="2"/>
      <c r="D868" s="2"/>
    </row>
    <row r="869" spans="3:4" x14ac:dyDescent="0.25">
      <c r="C869" s="2"/>
      <c r="D869" s="2"/>
    </row>
    <row r="870" spans="3:4" x14ac:dyDescent="0.25">
      <c r="C870" s="2"/>
      <c r="D870" s="2"/>
    </row>
    <row r="871" spans="3:4" x14ac:dyDescent="0.25">
      <c r="C871" s="2"/>
      <c r="D871" s="2"/>
    </row>
    <row r="872" spans="3:4" x14ac:dyDescent="0.25">
      <c r="C872" s="2"/>
      <c r="D872" s="2"/>
    </row>
    <row r="873" spans="3:4" x14ac:dyDescent="0.25">
      <c r="C873" s="3"/>
      <c r="D873" s="3"/>
    </row>
    <row r="874" spans="3:4" x14ac:dyDescent="0.25">
      <c r="C874" s="2"/>
      <c r="D874" s="2"/>
    </row>
    <row r="875" spans="3:4" x14ac:dyDescent="0.25">
      <c r="C875" s="2"/>
      <c r="D875" s="2"/>
    </row>
    <row r="876" spans="3:4" x14ac:dyDescent="0.25">
      <c r="C876" s="2"/>
      <c r="D876" s="2"/>
    </row>
    <row r="877" spans="3:4" x14ac:dyDescent="0.25">
      <c r="C877" s="2"/>
      <c r="D877" s="2"/>
    </row>
    <row r="878" spans="3:4" x14ac:dyDescent="0.25">
      <c r="C878" s="2"/>
      <c r="D878" s="2"/>
    </row>
    <row r="879" spans="3:4" x14ac:dyDescent="0.25">
      <c r="C879" s="2"/>
      <c r="D879" s="2"/>
    </row>
    <row r="880" spans="3:4" x14ac:dyDescent="0.25">
      <c r="C880" s="2"/>
      <c r="D880" s="2"/>
    </row>
    <row r="881" spans="3:4" x14ac:dyDescent="0.25">
      <c r="C881" s="2"/>
      <c r="D881" s="2"/>
    </row>
    <row r="882" spans="3:4" x14ac:dyDescent="0.25">
      <c r="C882" s="2"/>
      <c r="D882" s="2"/>
    </row>
    <row r="883" spans="3:4" x14ac:dyDescent="0.25">
      <c r="C883" s="3"/>
      <c r="D883" s="3"/>
    </row>
    <row r="884" spans="3:4" x14ac:dyDescent="0.25">
      <c r="C884" s="2"/>
      <c r="D884" s="2"/>
    </row>
    <row r="885" spans="3:4" x14ac:dyDescent="0.25">
      <c r="C885" s="2"/>
      <c r="D885" s="2"/>
    </row>
    <row r="886" spans="3:4" x14ac:dyDescent="0.25">
      <c r="C886" s="2"/>
      <c r="D886" s="2"/>
    </row>
    <row r="887" spans="3:4" x14ac:dyDescent="0.25">
      <c r="C887" s="2"/>
      <c r="D887" s="2"/>
    </row>
    <row r="888" spans="3:4" x14ac:dyDescent="0.25">
      <c r="C888" s="2"/>
      <c r="D888" s="2"/>
    </row>
    <row r="889" spans="3:4" x14ac:dyDescent="0.25">
      <c r="C889" s="2"/>
      <c r="D889" s="2"/>
    </row>
    <row r="890" spans="3:4" x14ac:dyDescent="0.25">
      <c r="C890" s="2"/>
      <c r="D890" s="2"/>
    </row>
    <row r="891" spans="3:4" x14ac:dyDescent="0.25">
      <c r="C891" s="2"/>
      <c r="D891" s="2"/>
    </row>
    <row r="892" spans="3:4" x14ac:dyDescent="0.25">
      <c r="C892" s="2"/>
      <c r="D892" s="2"/>
    </row>
    <row r="893" spans="3:4" x14ac:dyDescent="0.25">
      <c r="C893" s="3"/>
      <c r="D893" s="3"/>
    </row>
    <row r="894" spans="3:4" x14ac:dyDescent="0.25">
      <c r="C894" s="2"/>
      <c r="D894" s="2"/>
    </row>
    <row r="895" spans="3:4" x14ac:dyDescent="0.25">
      <c r="C895" s="2"/>
      <c r="D895" s="2"/>
    </row>
    <row r="896" spans="3:4" x14ac:dyDescent="0.25">
      <c r="C896" s="2"/>
      <c r="D896" s="2"/>
    </row>
    <row r="897" spans="3:4" x14ac:dyDescent="0.25">
      <c r="C897" s="2"/>
      <c r="D897" s="2"/>
    </row>
    <row r="898" spans="3:4" x14ac:dyDescent="0.25">
      <c r="C898" s="2"/>
      <c r="D898" s="2"/>
    </row>
    <row r="899" spans="3:4" x14ac:dyDescent="0.25">
      <c r="C899" s="2"/>
      <c r="D899" s="2"/>
    </row>
    <row r="900" spans="3:4" x14ac:dyDescent="0.25">
      <c r="C900" s="2"/>
      <c r="D900" s="2"/>
    </row>
    <row r="901" spans="3:4" x14ac:dyDescent="0.25">
      <c r="C901" s="2"/>
      <c r="D901" s="2"/>
    </row>
    <row r="902" spans="3:4" x14ac:dyDescent="0.25">
      <c r="C902" s="2"/>
      <c r="D902" s="2"/>
    </row>
    <row r="903" spans="3:4" x14ac:dyDescent="0.25">
      <c r="C903" s="3"/>
      <c r="D903" s="3"/>
    </row>
    <row r="904" spans="3:4" x14ac:dyDescent="0.25">
      <c r="C904" s="2"/>
      <c r="D904" s="2"/>
    </row>
    <row r="905" spans="3:4" x14ac:dyDescent="0.25">
      <c r="C905" s="2"/>
      <c r="D905" s="2"/>
    </row>
    <row r="906" spans="3:4" x14ac:dyDescent="0.25">
      <c r="C906" s="2"/>
      <c r="D906" s="2"/>
    </row>
    <row r="907" spans="3:4" x14ac:dyDescent="0.25">
      <c r="C907" s="2"/>
      <c r="D907" s="2"/>
    </row>
    <row r="908" spans="3:4" x14ac:dyDescent="0.25">
      <c r="C908" s="2"/>
      <c r="D908" s="2"/>
    </row>
    <row r="909" spans="3:4" x14ac:dyDescent="0.25">
      <c r="C909" s="2"/>
      <c r="D909" s="2"/>
    </row>
    <row r="910" spans="3:4" x14ac:dyDescent="0.25">
      <c r="C910" s="2"/>
      <c r="D910" s="2"/>
    </row>
    <row r="911" spans="3:4" x14ac:dyDescent="0.25">
      <c r="C911" s="2"/>
      <c r="D911" s="2"/>
    </row>
    <row r="912" spans="3:4" x14ac:dyDescent="0.25">
      <c r="C912" s="2"/>
      <c r="D912" s="2"/>
    </row>
    <row r="913" spans="3:4" x14ac:dyDescent="0.25">
      <c r="C913" s="3"/>
      <c r="D913" s="3"/>
    </row>
    <row r="914" spans="3:4" x14ac:dyDescent="0.25">
      <c r="C914" s="2"/>
      <c r="D914" s="2"/>
    </row>
    <row r="915" spans="3:4" x14ac:dyDescent="0.25">
      <c r="C915" s="2"/>
      <c r="D915" s="2"/>
    </row>
    <row r="916" spans="3:4" x14ac:dyDescent="0.25">
      <c r="C916" s="2"/>
      <c r="D916" s="2"/>
    </row>
    <row r="917" spans="3:4" x14ac:dyDescent="0.25">
      <c r="C917" s="2"/>
      <c r="D917" s="2"/>
    </row>
    <row r="918" spans="3:4" x14ac:dyDescent="0.25">
      <c r="C918" s="2"/>
      <c r="D918" s="2"/>
    </row>
    <row r="919" spans="3:4" x14ac:dyDescent="0.25">
      <c r="C919" s="2"/>
      <c r="D919" s="2"/>
    </row>
    <row r="920" spans="3:4" x14ac:dyDescent="0.25">
      <c r="C920" s="2"/>
      <c r="D920" s="2"/>
    </row>
    <row r="921" spans="3:4" x14ac:dyDescent="0.25">
      <c r="C921" s="2"/>
      <c r="D921" s="2"/>
    </row>
    <row r="922" spans="3:4" x14ac:dyDescent="0.25">
      <c r="C922" s="2"/>
      <c r="D922" s="2"/>
    </row>
    <row r="923" spans="3:4" x14ac:dyDescent="0.25">
      <c r="C923" s="3"/>
      <c r="D923" s="3"/>
    </row>
    <row r="924" spans="3:4" x14ac:dyDescent="0.25">
      <c r="C924" s="2"/>
      <c r="D924" s="2"/>
    </row>
    <row r="925" spans="3:4" x14ac:dyDescent="0.25">
      <c r="C925" s="2"/>
      <c r="D925" s="2"/>
    </row>
    <row r="926" spans="3:4" x14ac:dyDescent="0.25">
      <c r="C926" s="2"/>
      <c r="D926" s="2"/>
    </row>
    <row r="927" spans="3:4" x14ac:dyDescent="0.25">
      <c r="C927" s="2"/>
      <c r="D927" s="2"/>
    </row>
    <row r="928" spans="3:4" x14ac:dyDescent="0.25">
      <c r="C928" s="2"/>
      <c r="D928" s="2"/>
    </row>
    <row r="929" spans="3:4" x14ac:dyDescent="0.25">
      <c r="C929" s="2"/>
      <c r="D929" s="2"/>
    </row>
    <row r="930" spans="3:4" x14ac:dyDescent="0.25">
      <c r="C930" s="2"/>
      <c r="D930" s="2"/>
    </row>
    <row r="931" spans="3:4" x14ac:dyDescent="0.25">
      <c r="C931" s="2"/>
      <c r="D931" s="2"/>
    </row>
    <row r="932" spans="3:4" x14ac:dyDescent="0.25">
      <c r="C932" s="2"/>
      <c r="D932" s="2"/>
    </row>
    <row r="933" spans="3:4" x14ac:dyDescent="0.25">
      <c r="C933" s="3"/>
      <c r="D933" s="3"/>
    </row>
    <row r="934" spans="3:4" x14ac:dyDescent="0.25">
      <c r="C934" s="2"/>
      <c r="D934" s="2"/>
    </row>
    <row r="935" spans="3:4" x14ac:dyDescent="0.25">
      <c r="C935" s="2"/>
      <c r="D935" s="2"/>
    </row>
    <row r="936" spans="3:4" x14ac:dyDescent="0.25">
      <c r="C936" s="2"/>
      <c r="D936" s="2"/>
    </row>
    <row r="937" spans="3:4" x14ac:dyDescent="0.25">
      <c r="C937" s="2"/>
      <c r="D937" s="2"/>
    </row>
    <row r="938" spans="3:4" x14ac:dyDescent="0.25">
      <c r="C938" s="2"/>
      <c r="D938" s="2"/>
    </row>
    <row r="939" spans="3:4" x14ac:dyDescent="0.25">
      <c r="C939" s="2"/>
      <c r="D939" s="2"/>
    </row>
    <row r="940" spans="3:4" x14ac:dyDescent="0.25">
      <c r="C940" s="2"/>
      <c r="D940" s="2"/>
    </row>
    <row r="941" spans="3:4" x14ac:dyDescent="0.25">
      <c r="C941" s="2"/>
      <c r="D941" s="2"/>
    </row>
    <row r="942" spans="3:4" x14ac:dyDescent="0.25">
      <c r="C942" s="2"/>
      <c r="D942" s="2"/>
    </row>
    <row r="943" spans="3:4" x14ac:dyDescent="0.25">
      <c r="C943" s="3"/>
      <c r="D943" s="3"/>
    </row>
    <row r="944" spans="3:4" x14ac:dyDescent="0.25">
      <c r="C944" s="2"/>
      <c r="D944" s="2"/>
    </row>
    <row r="945" spans="3:4" x14ac:dyDescent="0.25">
      <c r="C945" s="2"/>
      <c r="D945" s="2"/>
    </row>
    <row r="946" spans="3:4" x14ac:dyDescent="0.25">
      <c r="C946" s="2"/>
      <c r="D946" s="2"/>
    </row>
    <row r="947" spans="3:4" x14ac:dyDescent="0.25">
      <c r="C947" s="2"/>
      <c r="D947" s="2"/>
    </row>
    <row r="948" spans="3:4" x14ac:dyDescent="0.25">
      <c r="C948" s="2"/>
      <c r="D948" s="2"/>
    </row>
    <row r="949" spans="3:4" x14ac:dyDescent="0.25">
      <c r="C949" s="2"/>
      <c r="D949" s="2"/>
    </row>
    <row r="950" spans="3:4" x14ac:dyDescent="0.25">
      <c r="C950" s="2"/>
      <c r="D950" s="2"/>
    </row>
    <row r="951" spans="3:4" x14ac:dyDescent="0.25">
      <c r="C951" s="2"/>
      <c r="D951" s="2"/>
    </row>
    <row r="952" spans="3:4" x14ac:dyDescent="0.25">
      <c r="C952" s="2"/>
      <c r="D952" s="2"/>
    </row>
    <row r="953" spans="3:4" x14ac:dyDescent="0.25">
      <c r="C953" s="3"/>
      <c r="D953" s="3"/>
    </row>
    <row r="954" spans="3:4" x14ac:dyDescent="0.25">
      <c r="C954" s="2"/>
      <c r="D954" s="2"/>
    </row>
    <row r="955" spans="3:4" x14ac:dyDescent="0.25">
      <c r="C955" s="2"/>
      <c r="D955" s="2"/>
    </row>
    <row r="956" spans="3:4" x14ac:dyDescent="0.25">
      <c r="C956" s="2"/>
      <c r="D956" s="2"/>
    </row>
    <row r="957" spans="3:4" x14ac:dyDescent="0.25">
      <c r="C957" s="2"/>
      <c r="D957" s="2"/>
    </row>
    <row r="958" spans="3:4" x14ac:dyDescent="0.25">
      <c r="C958" s="2"/>
      <c r="D958" s="2"/>
    </row>
    <row r="959" spans="3:4" x14ac:dyDescent="0.25">
      <c r="C959" s="2"/>
      <c r="D959" s="2"/>
    </row>
    <row r="960" spans="3:4" x14ac:dyDescent="0.25">
      <c r="C960" s="2"/>
      <c r="D960" s="2"/>
    </row>
    <row r="961" spans="3:4" x14ac:dyDescent="0.25">
      <c r="C961" s="2"/>
      <c r="D961" s="2"/>
    </row>
    <row r="962" spans="3:4" x14ac:dyDescent="0.25">
      <c r="C962" s="2"/>
      <c r="D962" s="2"/>
    </row>
    <row r="963" spans="3:4" x14ac:dyDescent="0.25">
      <c r="C963" s="3"/>
      <c r="D963" s="3"/>
    </row>
    <row r="964" spans="3:4" x14ac:dyDescent="0.25">
      <c r="C964" s="2"/>
      <c r="D964" s="2"/>
    </row>
    <row r="965" spans="3:4" x14ac:dyDescent="0.25">
      <c r="C965" s="2"/>
      <c r="D965" s="2"/>
    </row>
    <row r="966" spans="3:4" x14ac:dyDescent="0.25">
      <c r="C966" s="2"/>
      <c r="D966" s="2"/>
    </row>
    <row r="967" spans="3:4" x14ac:dyDescent="0.25">
      <c r="C967" s="2"/>
      <c r="D967" s="2"/>
    </row>
    <row r="968" spans="3:4" x14ac:dyDescent="0.25">
      <c r="C968" s="2"/>
      <c r="D968" s="2"/>
    </row>
    <row r="969" spans="3:4" x14ac:dyDescent="0.25">
      <c r="C969" s="2"/>
      <c r="D969" s="2"/>
    </row>
    <row r="970" spans="3:4" x14ac:dyDescent="0.25">
      <c r="C970" s="2"/>
      <c r="D970" s="2"/>
    </row>
    <row r="971" spans="3:4" x14ac:dyDescent="0.25">
      <c r="C971" s="2"/>
      <c r="D971" s="2"/>
    </row>
    <row r="972" spans="3:4" x14ac:dyDescent="0.25">
      <c r="C972" s="2"/>
      <c r="D972" s="2"/>
    </row>
    <row r="973" spans="3:4" x14ac:dyDescent="0.25">
      <c r="C973" s="3"/>
      <c r="D973" s="3"/>
    </row>
    <row r="974" spans="3:4" x14ac:dyDescent="0.25">
      <c r="C974" s="2"/>
      <c r="D974" s="2"/>
    </row>
    <row r="975" spans="3:4" x14ac:dyDescent="0.25">
      <c r="C975" s="2"/>
      <c r="D975" s="2"/>
    </row>
    <row r="976" spans="3:4" x14ac:dyDescent="0.25">
      <c r="C976" s="2"/>
      <c r="D976" s="2"/>
    </row>
    <row r="977" spans="3:4" x14ac:dyDescent="0.25">
      <c r="C977" s="2"/>
      <c r="D977" s="2"/>
    </row>
    <row r="978" spans="3:4" x14ac:dyDescent="0.25">
      <c r="C978" s="2"/>
      <c r="D978" s="2"/>
    </row>
    <row r="979" spans="3:4" x14ac:dyDescent="0.25">
      <c r="C979" s="2"/>
      <c r="D979" s="2"/>
    </row>
    <row r="980" spans="3:4" x14ac:dyDescent="0.25">
      <c r="C980" s="2"/>
      <c r="D980" s="2"/>
    </row>
    <row r="981" spans="3:4" x14ac:dyDescent="0.25">
      <c r="C981" s="2"/>
      <c r="D981" s="2"/>
    </row>
    <row r="982" spans="3:4" x14ac:dyDescent="0.25">
      <c r="C982" s="2"/>
      <c r="D982" s="2"/>
    </row>
    <row r="983" spans="3:4" x14ac:dyDescent="0.25">
      <c r="C983" s="3"/>
      <c r="D983" s="3"/>
    </row>
    <row r="984" spans="3:4" x14ac:dyDescent="0.25">
      <c r="C984" s="2"/>
      <c r="D984" s="2"/>
    </row>
    <row r="985" spans="3:4" x14ac:dyDescent="0.25">
      <c r="C985" s="2"/>
      <c r="D985" s="2"/>
    </row>
    <row r="986" spans="3:4" x14ac:dyDescent="0.25">
      <c r="C986" s="2"/>
      <c r="D986" s="2"/>
    </row>
    <row r="987" spans="3:4" x14ac:dyDescent="0.25">
      <c r="C987" s="2"/>
      <c r="D987" s="2"/>
    </row>
    <row r="988" spans="3:4" x14ac:dyDescent="0.25">
      <c r="C988" s="2"/>
      <c r="D988" s="2"/>
    </row>
    <row r="989" spans="3:4" x14ac:dyDescent="0.25">
      <c r="C989" s="2"/>
      <c r="D989" s="2"/>
    </row>
    <row r="990" spans="3:4" x14ac:dyDescent="0.25">
      <c r="C990" s="2"/>
      <c r="D990" s="2"/>
    </row>
    <row r="991" spans="3:4" x14ac:dyDescent="0.25">
      <c r="C991" s="2"/>
      <c r="D991" s="2"/>
    </row>
    <row r="992" spans="3:4" x14ac:dyDescent="0.25">
      <c r="C992" s="2"/>
      <c r="D992" s="2"/>
    </row>
    <row r="993" spans="3:4" x14ac:dyDescent="0.25">
      <c r="C993" s="3"/>
      <c r="D993" s="3"/>
    </row>
    <row r="994" spans="3:4" x14ac:dyDescent="0.25">
      <c r="C994" s="2"/>
      <c r="D994" s="2"/>
    </row>
    <row r="995" spans="3:4" x14ac:dyDescent="0.25">
      <c r="C995" s="2"/>
      <c r="D995" s="2"/>
    </row>
    <row r="996" spans="3:4" x14ac:dyDescent="0.25">
      <c r="C996" s="2"/>
      <c r="D996" s="2"/>
    </row>
    <row r="997" spans="3:4" x14ac:dyDescent="0.25">
      <c r="C997" s="2"/>
      <c r="D997" s="2"/>
    </row>
    <row r="998" spans="3:4" x14ac:dyDescent="0.25">
      <c r="C998" s="2"/>
      <c r="D998" s="2"/>
    </row>
    <row r="999" spans="3:4" x14ac:dyDescent="0.25">
      <c r="C999" s="2"/>
      <c r="D999" s="2"/>
    </row>
    <row r="1000" spans="3:4" x14ac:dyDescent="0.25">
      <c r="C1000" s="2"/>
      <c r="D1000" s="2"/>
    </row>
    <row r="1001" spans="3:4" x14ac:dyDescent="0.25">
      <c r="C1001" s="2"/>
      <c r="D1001" s="2"/>
    </row>
    <row r="1002" spans="3:4" x14ac:dyDescent="0.25">
      <c r="C1002" s="2"/>
      <c r="D1002" s="2"/>
    </row>
    <row r="1003" spans="3:4" x14ac:dyDescent="0.25">
      <c r="C1003" s="3"/>
      <c r="D1003" s="3"/>
    </row>
    <row r="1004" spans="3:4" x14ac:dyDescent="0.25">
      <c r="C1004" s="2"/>
      <c r="D1004" s="2"/>
    </row>
    <row r="1005" spans="3:4" x14ac:dyDescent="0.25">
      <c r="C1005" s="2"/>
      <c r="D1005" s="2"/>
    </row>
    <row r="1006" spans="3:4" x14ac:dyDescent="0.25">
      <c r="C1006" s="2"/>
      <c r="D1006" s="2"/>
    </row>
    <row r="1007" spans="3:4" x14ac:dyDescent="0.25">
      <c r="C1007" s="2"/>
      <c r="D1007" s="2"/>
    </row>
    <row r="1008" spans="3:4" x14ac:dyDescent="0.25">
      <c r="C1008" s="2"/>
      <c r="D1008" s="2"/>
    </row>
    <row r="1009" spans="3:4" x14ac:dyDescent="0.25">
      <c r="C1009" s="2"/>
      <c r="D1009" s="2"/>
    </row>
    <row r="1010" spans="3:4" x14ac:dyDescent="0.25">
      <c r="C1010" s="2"/>
      <c r="D1010" s="2"/>
    </row>
    <row r="1011" spans="3:4" x14ac:dyDescent="0.25">
      <c r="C1011" s="2"/>
      <c r="D1011" s="2"/>
    </row>
    <row r="1012" spans="3:4" x14ac:dyDescent="0.25">
      <c r="C1012" s="2"/>
      <c r="D1012" s="2"/>
    </row>
    <row r="1013" spans="3:4" x14ac:dyDescent="0.25">
      <c r="C1013" s="3"/>
      <c r="D1013" s="3"/>
    </row>
    <row r="1014" spans="3:4" x14ac:dyDescent="0.25">
      <c r="C1014" s="2"/>
      <c r="D1014" s="2"/>
    </row>
    <row r="1015" spans="3:4" x14ac:dyDescent="0.25">
      <c r="C1015" s="2"/>
      <c r="D1015" s="2"/>
    </row>
    <row r="1016" spans="3:4" x14ac:dyDescent="0.25">
      <c r="C1016" s="2"/>
      <c r="D1016" s="2"/>
    </row>
    <row r="1017" spans="3:4" x14ac:dyDescent="0.25">
      <c r="C1017" s="2"/>
      <c r="D1017" s="2"/>
    </row>
    <row r="1018" spans="3:4" x14ac:dyDescent="0.25">
      <c r="C1018" s="2"/>
      <c r="D1018" s="2"/>
    </row>
    <row r="1019" spans="3:4" x14ac:dyDescent="0.25">
      <c r="C1019" s="2"/>
      <c r="D1019" s="2"/>
    </row>
    <row r="1020" spans="3:4" x14ac:dyDescent="0.25">
      <c r="C1020" s="2"/>
      <c r="D1020" s="2"/>
    </row>
    <row r="1021" spans="3:4" x14ac:dyDescent="0.25">
      <c r="C1021" s="2"/>
      <c r="D1021" s="2"/>
    </row>
    <row r="1022" spans="3:4" x14ac:dyDescent="0.25">
      <c r="C1022" s="2"/>
      <c r="D1022" s="2"/>
    </row>
    <row r="1023" spans="3:4" x14ac:dyDescent="0.25">
      <c r="C1023" s="3"/>
      <c r="D1023" s="3"/>
    </row>
    <row r="1024" spans="3:4" x14ac:dyDescent="0.25">
      <c r="C1024" s="2"/>
      <c r="D1024" s="2"/>
    </row>
    <row r="1025" spans="3:4" x14ac:dyDescent="0.25">
      <c r="C1025" s="2"/>
      <c r="D1025" s="2"/>
    </row>
    <row r="1026" spans="3:4" x14ac:dyDescent="0.25">
      <c r="C1026" s="2"/>
      <c r="D1026" s="2"/>
    </row>
    <row r="1027" spans="3:4" x14ac:dyDescent="0.25">
      <c r="C1027" s="2"/>
      <c r="D1027" s="2"/>
    </row>
    <row r="1028" spans="3:4" x14ac:dyDescent="0.25">
      <c r="C1028" s="2"/>
      <c r="D1028" s="2"/>
    </row>
    <row r="1029" spans="3:4" x14ac:dyDescent="0.25">
      <c r="C1029" s="2"/>
      <c r="D1029" s="2"/>
    </row>
    <row r="1030" spans="3:4" x14ac:dyDescent="0.25">
      <c r="C1030" s="2"/>
      <c r="D1030" s="2"/>
    </row>
    <row r="1031" spans="3:4" x14ac:dyDescent="0.25">
      <c r="C1031" s="2"/>
      <c r="D1031" s="2"/>
    </row>
    <row r="1032" spans="3:4" x14ac:dyDescent="0.25">
      <c r="C1032" s="2"/>
      <c r="D1032" s="2"/>
    </row>
    <row r="1033" spans="3:4" x14ac:dyDescent="0.25">
      <c r="C1033" s="3"/>
      <c r="D1033" s="3"/>
    </row>
    <row r="1034" spans="3:4" x14ac:dyDescent="0.25">
      <c r="C1034" s="2"/>
      <c r="D1034" s="2"/>
    </row>
    <row r="1035" spans="3:4" x14ac:dyDescent="0.25">
      <c r="C1035" s="2"/>
      <c r="D1035" s="2"/>
    </row>
    <row r="1036" spans="3:4" x14ac:dyDescent="0.25">
      <c r="C1036" s="2"/>
      <c r="D1036" s="2"/>
    </row>
    <row r="1037" spans="3:4" x14ac:dyDescent="0.25">
      <c r="C1037" s="2"/>
      <c r="D1037" s="2"/>
    </row>
    <row r="1038" spans="3:4" x14ac:dyDescent="0.25">
      <c r="C1038" s="2"/>
      <c r="D1038" s="2"/>
    </row>
    <row r="1039" spans="3:4" x14ac:dyDescent="0.25">
      <c r="C1039" s="2"/>
      <c r="D1039" s="2"/>
    </row>
    <row r="1040" spans="3:4" x14ac:dyDescent="0.25">
      <c r="C1040" s="2"/>
      <c r="D1040" s="2"/>
    </row>
    <row r="1041" spans="3:4" x14ac:dyDescent="0.25">
      <c r="C1041" s="2"/>
      <c r="D1041" s="2"/>
    </row>
    <row r="1042" spans="3:4" x14ac:dyDescent="0.25">
      <c r="C1042" s="3"/>
      <c r="D1042" s="3"/>
    </row>
    <row r="1043" spans="3:4" x14ac:dyDescent="0.25">
      <c r="C1043" s="2"/>
      <c r="D1043" s="2"/>
    </row>
    <row r="1044" spans="3:4" x14ac:dyDescent="0.25">
      <c r="C1044" s="2"/>
      <c r="D1044" s="2"/>
    </row>
    <row r="1045" spans="3:4" x14ac:dyDescent="0.25">
      <c r="C1045" s="2"/>
      <c r="D1045" s="2"/>
    </row>
    <row r="1046" spans="3:4" x14ac:dyDescent="0.25">
      <c r="C1046" s="2"/>
      <c r="D1046" s="2"/>
    </row>
    <row r="1047" spans="3:4" x14ac:dyDescent="0.25">
      <c r="C1047" s="2"/>
      <c r="D1047" s="2"/>
    </row>
    <row r="1048" spans="3:4" x14ac:dyDescent="0.25">
      <c r="C1048" s="2"/>
      <c r="D1048" s="2"/>
    </row>
    <row r="1049" spans="3:4" x14ac:dyDescent="0.25">
      <c r="C1049" s="2"/>
      <c r="D1049" s="2"/>
    </row>
    <row r="1050" spans="3:4" x14ac:dyDescent="0.25">
      <c r="C1050" s="2"/>
      <c r="D1050" s="2"/>
    </row>
    <row r="1051" spans="3:4" x14ac:dyDescent="0.25">
      <c r="C1051" s="2"/>
      <c r="D1051" s="2"/>
    </row>
    <row r="1052" spans="3:4" x14ac:dyDescent="0.25">
      <c r="C1052" s="3"/>
      <c r="D1052" s="3"/>
    </row>
    <row r="1053" spans="3:4" x14ac:dyDescent="0.25">
      <c r="C1053" s="2"/>
      <c r="D1053" s="2"/>
    </row>
    <row r="1054" spans="3:4" x14ac:dyDescent="0.25">
      <c r="C1054" s="2"/>
      <c r="D1054" s="2"/>
    </row>
    <row r="1055" spans="3:4" x14ac:dyDescent="0.25">
      <c r="C1055" s="2"/>
      <c r="D1055" s="2"/>
    </row>
    <row r="1056" spans="3:4" x14ac:dyDescent="0.25">
      <c r="C1056" s="2"/>
      <c r="D1056" s="2"/>
    </row>
    <row r="1057" spans="3:4" x14ac:dyDescent="0.25">
      <c r="C1057" s="2"/>
      <c r="D1057" s="2"/>
    </row>
    <row r="1058" spans="3:4" x14ac:dyDescent="0.25">
      <c r="C1058" s="2"/>
      <c r="D1058" s="2"/>
    </row>
    <row r="1059" spans="3:4" x14ac:dyDescent="0.25">
      <c r="C1059" s="2"/>
      <c r="D1059" s="2"/>
    </row>
    <row r="1060" spans="3:4" x14ac:dyDescent="0.25">
      <c r="C1060" s="2"/>
      <c r="D1060" s="2"/>
    </row>
    <row r="1061" spans="3:4" x14ac:dyDescent="0.25">
      <c r="C1061" s="2"/>
      <c r="D1061" s="2"/>
    </row>
    <row r="1062" spans="3:4" x14ac:dyDescent="0.25">
      <c r="C1062" s="3"/>
      <c r="D1062" s="3"/>
    </row>
    <row r="1063" spans="3:4" x14ac:dyDescent="0.25">
      <c r="C1063" s="2"/>
      <c r="D1063" s="2"/>
    </row>
    <row r="1064" spans="3:4" x14ac:dyDescent="0.25">
      <c r="C1064" s="2"/>
      <c r="D1064" s="2"/>
    </row>
    <row r="1065" spans="3:4" x14ac:dyDescent="0.25">
      <c r="C1065" s="2"/>
      <c r="D1065" s="2"/>
    </row>
    <row r="1066" spans="3:4" x14ac:dyDescent="0.25">
      <c r="C1066" s="2"/>
      <c r="D1066" s="2"/>
    </row>
    <row r="1067" spans="3:4" x14ac:dyDescent="0.25">
      <c r="C1067" s="2"/>
      <c r="D1067" s="2"/>
    </row>
    <row r="1068" spans="3:4" x14ac:dyDescent="0.25">
      <c r="C1068" s="2"/>
      <c r="D1068" s="2"/>
    </row>
    <row r="1069" spans="3:4" x14ac:dyDescent="0.25">
      <c r="C1069" s="2"/>
      <c r="D1069" s="2"/>
    </row>
    <row r="1070" spans="3:4" x14ac:dyDescent="0.25">
      <c r="C1070" s="2"/>
      <c r="D1070" s="2"/>
    </row>
    <row r="1071" spans="3:4" x14ac:dyDescent="0.25">
      <c r="C1071" s="2"/>
      <c r="D1071" s="2"/>
    </row>
    <row r="1072" spans="3:4" x14ac:dyDescent="0.25">
      <c r="C1072" s="3"/>
      <c r="D1072" s="3"/>
    </row>
    <row r="1073" spans="3:4" x14ac:dyDescent="0.25">
      <c r="C1073" s="2"/>
      <c r="D1073" s="2"/>
    </row>
    <row r="1074" spans="3:4" x14ac:dyDescent="0.25">
      <c r="C1074" s="2"/>
      <c r="D1074" s="2"/>
    </row>
    <row r="1075" spans="3:4" x14ac:dyDescent="0.25">
      <c r="C1075" s="2"/>
      <c r="D1075" s="2"/>
    </row>
    <row r="1076" spans="3:4" x14ac:dyDescent="0.25">
      <c r="C1076" s="2"/>
      <c r="D1076" s="2"/>
    </row>
    <row r="1077" spans="3:4" x14ac:dyDescent="0.25">
      <c r="C1077" s="2"/>
      <c r="D1077" s="2"/>
    </row>
    <row r="1078" spans="3:4" x14ac:dyDescent="0.25">
      <c r="C1078" s="2"/>
      <c r="D1078" s="2"/>
    </row>
    <row r="1079" spans="3:4" x14ac:dyDescent="0.25">
      <c r="C1079" s="2"/>
      <c r="D1079" s="2"/>
    </row>
    <row r="1080" spans="3:4" x14ac:dyDescent="0.25">
      <c r="C1080" s="2"/>
      <c r="D1080" s="2"/>
    </row>
    <row r="1081" spans="3:4" x14ac:dyDescent="0.25">
      <c r="C1081" s="2"/>
      <c r="D1081" s="2"/>
    </row>
    <row r="1082" spans="3:4" x14ac:dyDescent="0.25">
      <c r="C1082" s="3"/>
      <c r="D1082" s="3"/>
    </row>
    <row r="1083" spans="3:4" x14ac:dyDescent="0.25">
      <c r="C1083" s="2"/>
      <c r="D1083" s="2"/>
    </row>
    <row r="1084" spans="3:4" x14ac:dyDescent="0.25">
      <c r="C1084" s="2"/>
      <c r="D1084" s="2"/>
    </row>
    <row r="1085" spans="3:4" x14ac:dyDescent="0.25">
      <c r="C1085" s="2"/>
      <c r="D1085" s="2"/>
    </row>
    <row r="1086" spans="3:4" x14ac:dyDescent="0.25">
      <c r="C1086" s="2"/>
      <c r="D1086" s="2"/>
    </row>
    <row r="1087" spans="3:4" x14ac:dyDescent="0.25">
      <c r="C1087" s="2"/>
      <c r="D1087" s="2"/>
    </row>
    <row r="1088" spans="3:4" x14ac:dyDescent="0.25">
      <c r="C1088" s="2"/>
      <c r="D1088" s="2"/>
    </row>
    <row r="1089" spans="3:4" x14ac:dyDescent="0.25">
      <c r="C1089" s="2"/>
      <c r="D1089" s="2"/>
    </row>
    <row r="1090" spans="3:4" x14ac:dyDescent="0.25">
      <c r="C1090" s="2"/>
      <c r="D1090" s="2"/>
    </row>
    <row r="1091" spans="3:4" x14ac:dyDescent="0.25">
      <c r="C1091" s="2"/>
      <c r="D1091" s="2"/>
    </row>
    <row r="1092" spans="3:4" x14ac:dyDescent="0.25">
      <c r="C1092" s="3"/>
      <c r="D1092" s="3"/>
    </row>
    <row r="1093" spans="3:4" x14ac:dyDescent="0.25">
      <c r="C1093" s="2"/>
      <c r="D1093" s="2"/>
    </row>
    <row r="1094" spans="3:4" x14ac:dyDescent="0.25">
      <c r="C1094" s="2"/>
      <c r="D1094" s="2"/>
    </row>
    <row r="1095" spans="3:4" x14ac:dyDescent="0.25">
      <c r="C1095" s="2"/>
      <c r="D1095" s="2"/>
    </row>
    <row r="1096" spans="3:4" x14ac:dyDescent="0.25">
      <c r="C1096" s="2"/>
      <c r="D1096" s="2"/>
    </row>
    <row r="1097" spans="3:4" x14ac:dyDescent="0.25">
      <c r="C1097" s="2"/>
      <c r="D1097" s="2"/>
    </row>
    <row r="1098" spans="3:4" x14ac:dyDescent="0.25">
      <c r="C1098" s="2"/>
      <c r="D1098" s="2"/>
    </row>
    <row r="1099" spans="3:4" x14ac:dyDescent="0.25">
      <c r="C1099" s="2"/>
      <c r="D1099" s="2"/>
    </row>
    <row r="1100" spans="3:4" x14ac:dyDescent="0.25">
      <c r="C1100" s="2"/>
      <c r="D1100" s="2"/>
    </row>
    <row r="1101" spans="3:4" x14ac:dyDescent="0.25">
      <c r="C1101" s="2"/>
      <c r="D1101" s="2"/>
    </row>
    <row r="1102" spans="3:4" x14ac:dyDescent="0.25">
      <c r="C1102" s="3"/>
      <c r="D1102" s="3"/>
    </row>
    <row r="1103" spans="3:4" x14ac:dyDescent="0.25">
      <c r="C1103" s="2"/>
      <c r="D1103" s="2"/>
    </row>
    <row r="1104" spans="3:4" x14ac:dyDescent="0.25">
      <c r="C1104" s="2"/>
      <c r="D1104" s="2"/>
    </row>
    <row r="1105" spans="3:4" x14ac:dyDescent="0.25">
      <c r="C1105" s="2"/>
      <c r="D1105" s="2"/>
    </row>
    <row r="1106" spans="3:4" x14ac:dyDescent="0.25">
      <c r="C1106" s="2"/>
      <c r="D1106" s="2"/>
    </row>
    <row r="1107" spans="3:4" x14ac:dyDescent="0.25">
      <c r="C1107" s="2"/>
      <c r="D1107" s="2"/>
    </row>
    <row r="1108" spans="3:4" x14ac:dyDescent="0.25">
      <c r="C1108" s="2"/>
      <c r="D1108" s="2"/>
    </row>
    <row r="1109" spans="3:4" x14ac:dyDescent="0.25">
      <c r="C1109" s="2"/>
      <c r="D1109" s="2"/>
    </row>
    <row r="1110" spans="3:4" x14ac:dyDescent="0.25">
      <c r="C1110" s="2"/>
      <c r="D1110" s="2"/>
    </row>
    <row r="1111" spans="3:4" x14ac:dyDescent="0.25">
      <c r="C1111" s="2"/>
      <c r="D1111" s="2"/>
    </row>
    <row r="1112" spans="3:4" x14ac:dyDescent="0.25">
      <c r="C1112" s="3"/>
      <c r="D1112" s="3"/>
    </row>
    <row r="1113" spans="3:4" x14ac:dyDescent="0.25">
      <c r="C1113" s="2"/>
      <c r="D1113" s="2"/>
    </row>
    <row r="1114" spans="3:4" x14ac:dyDescent="0.25">
      <c r="C1114" s="2"/>
      <c r="D1114" s="2"/>
    </row>
    <row r="1115" spans="3:4" x14ac:dyDescent="0.25">
      <c r="C1115" s="2"/>
      <c r="D1115" s="2"/>
    </row>
    <row r="1116" spans="3:4" x14ac:dyDescent="0.25">
      <c r="C1116" s="2"/>
      <c r="D1116" s="2"/>
    </row>
    <row r="1117" spans="3:4" x14ac:dyDescent="0.25">
      <c r="C1117" s="2"/>
      <c r="D1117" s="2"/>
    </row>
    <row r="1118" spans="3:4" x14ac:dyDescent="0.25">
      <c r="C1118" s="2"/>
      <c r="D1118" s="2"/>
    </row>
    <row r="1119" spans="3:4" x14ac:dyDescent="0.25">
      <c r="C1119" s="2"/>
      <c r="D1119" s="2"/>
    </row>
    <row r="1120" spans="3:4" x14ac:dyDescent="0.25">
      <c r="C1120" s="2"/>
      <c r="D1120" s="2"/>
    </row>
    <row r="1121" spans="3:4" x14ac:dyDescent="0.25">
      <c r="C1121" s="2"/>
      <c r="D1121" s="2"/>
    </row>
    <row r="1122" spans="3:4" x14ac:dyDescent="0.25">
      <c r="C1122" s="3"/>
      <c r="D1122" s="3"/>
    </row>
    <row r="1123" spans="3:4" x14ac:dyDescent="0.25">
      <c r="C1123" s="2"/>
      <c r="D1123" s="2"/>
    </row>
    <row r="1124" spans="3:4" x14ac:dyDescent="0.25">
      <c r="C1124" s="2"/>
      <c r="D1124" s="2"/>
    </row>
    <row r="1125" spans="3:4" x14ac:dyDescent="0.25">
      <c r="C1125" s="2"/>
      <c r="D1125" s="2"/>
    </row>
    <row r="1126" spans="3:4" x14ac:dyDescent="0.25">
      <c r="C1126" s="2"/>
      <c r="D1126" s="2"/>
    </row>
    <row r="1127" spans="3:4" x14ac:dyDescent="0.25">
      <c r="C1127" s="2"/>
      <c r="D1127" s="2"/>
    </row>
    <row r="1128" spans="3:4" x14ac:dyDescent="0.25">
      <c r="C1128" s="2"/>
      <c r="D1128" s="2"/>
    </row>
    <row r="1129" spans="3:4" x14ac:dyDescent="0.25">
      <c r="C1129" s="2"/>
      <c r="D1129" s="2"/>
    </row>
    <row r="1130" spans="3:4" x14ac:dyDescent="0.25">
      <c r="C1130" s="2"/>
      <c r="D1130" s="2"/>
    </row>
    <row r="1131" spans="3:4" x14ac:dyDescent="0.25">
      <c r="C1131" s="2"/>
      <c r="D1131" s="2"/>
    </row>
    <row r="1132" spans="3:4" x14ac:dyDescent="0.25">
      <c r="C1132" s="3"/>
      <c r="D1132" s="3"/>
    </row>
    <row r="1133" spans="3:4" x14ac:dyDescent="0.25">
      <c r="C1133" s="2"/>
      <c r="D1133" s="2"/>
    </row>
    <row r="1134" spans="3:4" x14ac:dyDescent="0.25">
      <c r="C1134" s="2"/>
      <c r="D1134" s="2"/>
    </row>
    <row r="1135" spans="3:4" x14ac:dyDescent="0.25">
      <c r="C1135" s="2"/>
      <c r="D1135" s="2"/>
    </row>
    <row r="1136" spans="3:4" x14ac:dyDescent="0.25">
      <c r="C1136" s="2"/>
      <c r="D1136" s="2"/>
    </row>
    <row r="1137" spans="3:4" x14ac:dyDescent="0.25">
      <c r="C1137" s="2"/>
      <c r="D1137" s="2"/>
    </row>
    <row r="1138" spans="3:4" x14ac:dyDescent="0.25">
      <c r="C1138" s="2"/>
      <c r="D1138" s="2"/>
    </row>
    <row r="1139" spans="3:4" x14ac:dyDescent="0.25">
      <c r="C1139" s="2"/>
      <c r="D1139" s="2"/>
    </row>
    <row r="1140" spans="3:4" x14ac:dyDescent="0.25">
      <c r="C1140" s="2"/>
      <c r="D1140" s="2"/>
    </row>
    <row r="1141" spans="3:4" x14ac:dyDescent="0.25">
      <c r="C1141" s="2"/>
      <c r="D1141" s="2"/>
    </row>
    <row r="1142" spans="3:4" x14ac:dyDescent="0.25">
      <c r="C1142" s="3"/>
      <c r="D1142" s="3"/>
    </row>
    <row r="1143" spans="3:4" x14ac:dyDescent="0.25">
      <c r="C1143" s="2"/>
      <c r="D1143" s="2"/>
    </row>
    <row r="1144" spans="3:4" x14ac:dyDescent="0.25">
      <c r="C1144" s="2"/>
      <c r="D1144" s="2"/>
    </row>
    <row r="1145" spans="3:4" x14ac:dyDescent="0.25">
      <c r="C1145" s="2"/>
      <c r="D1145" s="2"/>
    </row>
    <row r="1146" spans="3:4" x14ac:dyDescent="0.25">
      <c r="C1146" s="2"/>
      <c r="D1146" s="2"/>
    </row>
    <row r="1147" spans="3:4" x14ac:dyDescent="0.25">
      <c r="C1147" s="2"/>
      <c r="D1147" s="2"/>
    </row>
    <row r="1148" spans="3:4" x14ac:dyDescent="0.25">
      <c r="C1148" s="2"/>
      <c r="D1148" s="2"/>
    </row>
    <row r="1149" spans="3:4" x14ac:dyDescent="0.25">
      <c r="C1149" s="2"/>
      <c r="D1149" s="2"/>
    </row>
    <row r="1150" spans="3:4" x14ac:dyDescent="0.25">
      <c r="C1150" s="2"/>
      <c r="D1150" s="2"/>
    </row>
    <row r="1151" spans="3:4" x14ac:dyDescent="0.25">
      <c r="C1151" s="2"/>
      <c r="D1151" s="2"/>
    </row>
    <row r="1152" spans="3:4" x14ac:dyDescent="0.25">
      <c r="C1152" s="3"/>
      <c r="D1152" s="3"/>
    </row>
    <row r="1153" spans="3:4" x14ac:dyDescent="0.25">
      <c r="C1153" s="2"/>
      <c r="D1153" s="2"/>
    </row>
    <row r="1154" spans="3:4" x14ac:dyDescent="0.25">
      <c r="C1154" s="2"/>
      <c r="D1154" s="2"/>
    </row>
    <row r="1155" spans="3:4" x14ac:dyDescent="0.25">
      <c r="C1155" s="2"/>
      <c r="D1155" s="2"/>
    </row>
    <row r="1156" spans="3:4" x14ac:dyDescent="0.25">
      <c r="C1156" s="2"/>
      <c r="D1156" s="2"/>
    </row>
    <row r="1157" spans="3:4" x14ac:dyDescent="0.25">
      <c r="C1157" s="2"/>
      <c r="D1157" s="2"/>
    </row>
    <row r="1158" spans="3:4" x14ac:dyDescent="0.25">
      <c r="C1158" s="2"/>
      <c r="D1158" s="2"/>
    </row>
    <row r="1159" spans="3:4" x14ac:dyDescent="0.25">
      <c r="C1159" s="2"/>
      <c r="D1159" s="2"/>
    </row>
    <row r="1160" spans="3:4" x14ac:dyDescent="0.25">
      <c r="C1160" s="2"/>
      <c r="D1160" s="2"/>
    </row>
    <row r="1161" spans="3:4" x14ac:dyDescent="0.25">
      <c r="C1161" s="2"/>
      <c r="D1161" s="2"/>
    </row>
    <row r="1162" spans="3:4" x14ac:dyDescent="0.25">
      <c r="C1162" s="3"/>
      <c r="D1162" s="3"/>
    </row>
    <row r="1163" spans="3:4" x14ac:dyDescent="0.25">
      <c r="C1163" s="2"/>
      <c r="D1163" s="2"/>
    </row>
    <row r="1164" spans="3:4" x14ac:dyDescent="0.25">
      <c r="C1164" s="2"/>
      <c r="D1164" s="2"/>
    </row>
    <row r="1165" spans="3:4" x14ac:dyDescent="0.25">
      <c r="C1165" s="2"/>
      <c r="D1165" s="2"/>
    </row>
    <row r="1166" spans="3:4" x14ac:dyDescent="0.25">
      <c r="C1166" s="2"/>
      <c r="D1166" s="2"/>
    </row>
    <row r="1167" spans="3:4" x14ac:dyDescent="0.25">
      <c r="C1167" s="2"/>
      <c r="D1167" s="2"/>
    </row>
    <row r="1168" spans="3:4" x14ac:dyDescent="0.25">
      <c r="C1168" s="2"/>
      <c r="D1168" s="2"/>
    </row>
    <row r="1169" spans="3:4" x14ac:dyDescent="0.25">
      <c r="C1169" s="2"/>
      <c r="D1169" s="2"/>
    </row>
    <row r="1170" spans="3:4" x14ac:dyDescent="0.25">
      <c r="C1170" s="2"/>
      <c r="D1170" s="2"/>
    </row>
    <row r="1171" spans="3:4" x14ac:dyDescent="0.25">
      <c r="C1171" s="2"/>
      <c r="D1171" s="2"/>
    </row>
    <row r="1172" spans="3:4" x14ac:dyDescent="0.25">
      <c r="C1172" s="3"/>
      <c r="D1172" s="3"/>
    </row>
    <row r="1173" spans="3:4" x14ac:dyDescent="0.25">
      <c r="C1173" s="2"/>
      <c r="D1173" s="2"/>
    </row>
    <row r="1174" spans="3:4" x14ac:dyDescent="0.25">
      <c r="C1174" s="2"/>
      <c r="D1174" s="2"/>
    </row>
    <row r="1175" spans="3:4" x14ac:dyDescent="0.25">
      <c r="C1175" s="2"/>
      <c r="D1175" s="2"/>
    </row>
    <row r="1176" spans="3:4" x14ac:dyDescent="0.25">
      <c r="C1176" s="2"/>
      <c r="D1176" s="2"/>
    </row>
    <row r="1177" spans="3:4" x14ac:dyDescent="0.25">
      <c r="C1177" s="2"/>
      <c r="D1177" s="2"/>
    </row>
    <row r="1178" spans="3:4" x14ac:dyDescent="0.25">
      <c r="C1178" s="2"/>
      <c r="D1178" s="2"/>
    </row>
    <row r="1179" spans="3:4" x14ac:dyDescent="0.25">
      <c r="C1179" s="2"/>
      <c r="D1179" s="2"/>
    </row>
    <row r="1180" spans="3:4" x14ac:dyDescent="0.25">
      <c r="C1180" s="2"/>
      <c r="D1180" s="2"/>
    </row>
    <row r="1181" spans="3:4" x14ac:dyDescent="0.25">
      <c r="C1181" s="2"/>
      <c r="D1181" s="2"/>
    </row>
    <row r="1182" spans="3:4" x14ac:dyDescent="0.25">
      <c r="C1182" s="3"/>
      <c r="D1182" s="3"/>
    </row>
    <row r="1183" spans="3:4" x14ac:dyDescent="0.25">
      <c r="C1183" s="2"/>
      <c r="D1183" s="2"/>
    </row>
    <row r="1184" spans="3:4" x14ac:dyDescent="0.25">
      <c r="C1184" s="2"/>
      <c r="D1184" s="2"/>
    </row>
    <row r="1185" spans="3:4" x14ac:dyDescent="0.25">
      <c r="C1185" s="2"/>
      <c r="D1185" s="2"/>
    </row>
    <row r="1186" spans="3:4" x14ac:dyDescent="0.25">
      <c r="C1186" s="2"/>
      <c r="D1186" s="2"/>
    </row>
    <row r="1187" spans="3:4" x14ac:dyDescent="0.25">
      <c r="C1187" s="2"/>
      <c r="D1187" s="2"/>
    </row>
    <row r="1188" spans="3:4" x14ac:dyDescent="0.25">
      <c r="C1188" s="2"/>
      <c r="D1188" s="2"/>
    </row>
    <row r="1189" spans="3:4" x14ac:dyDescent="0.25">
      <c r="C1189" s="2"/>
      <c r="D1189" s="2"/>
    </row>
    <row r="1190" spans="3:4" x14ac:dyDescent="0.25">
      <c r="C1190" s="2"/>
      <c r="D1190" s="2"/>
    </row>
    <row r="1191" spans="3:4" x14ac:dyDescent="0.25">
      <c r="C1191" s="2"/>
      <c r="D1191" s="2"/>
    </row>
    <row r="1192" spans="3:4" x14ac:dyDescent="0.25">
      <c r="C1192" s="3"/>
      <c r="D1192" s="3"/>
    </row>
    <row r="1193" spans="3:4" x14ac:dyDescent="0.25">
      <c r="C1193" s="2"/>
      <c r="D1193" s="2"/>
    </row>
    <row r="1194" spans="3:4" x14ac:dyDescent="0.25">
      <c r="C1194" s="2"/>
      <c r="D1194" s="2"/>
    </row>
    <row r="1195" spans="3:4" x14ac:dyDescent="0.25">
      <c r="C1195" s="2"/>
      <c r="D1195" s="2"/>
    </row>
    <row r="1196" spans="3:4" x14ac:dyDescent="0.25">
      <c r="C1196" s="2"/>
      <c r="D1196" s="2"/>
    </row>
    <row r="1197" spans="3:4" x14ac:dyDescent="0.25">
      <c r="C1197" s="2"/>
      <c r="D1197" s="2"/>
    </row>
    <row r="1198" spans="3:4" x14ac:dyDescent="0.25">
      <c r="C1198" s="2"/>
      <c r="D1198" s="2"/>
    </row>
    <row r="1199" spans="3:4" x14ac:dyDescent="0.25">
      <c r="C1199" s="2"/>
      <c r="D1199" s="2"/>
    </row>
    <row r="1200" spans="3:4" x14ac:dyDescent="0.25">
      <c r="C1200" s="2"/>
      <c r="D1200" s="2"/>
    </row>
    <row r="1201" spans="3:4" x14ac:dyDescent="0.25">
      <c r="C1201" s="2"/>
      <c r="D1201" s="2"/>
    </row>
    <row r="1202" spans="3:4" x14ac:dyDescent="0.25">
      <c r="C1202" s="3"/>
      <c r="D1202" s="3"/>
    </row>
    <row r="1203" spans="3:4" x14ac:dyDescent="0.25">
      <c r="C1203" s="2"/>
      <c r="D1203" s="2"/>
    </row>
    <row r="1204" spans="3:4" x14ac:dyDescent="0.25">
      <c r="C1204" s="2"/>
      <c r="D1204" s="2"/>
    </row>
    <row r="1205" spans="3:4" x14ac:dyDescent="0.25">
      <c r="C1205" s="2"/>
      <c r="D1205" s="2"/>
    </row>
    <row r="1206" spans="3:4" x14ac:dyDescent="0.25">
      <c r="C1206" s="2"/>
      <c r="D1206" s="2"/>
    </row>
    <row r="1207" spans="3:4" x14ac:dyDescent="0.25">
      <c r="C1207" s="2"/>
      <c r="D1207" s="2"/>
    </row>
    <row r="1208" spans="3:4" x14ac:dyDescent="0.25">
      <c r="C1208" s="2"/>
      <c r="D1208" s="2"/>
    </row>
    <row r="1209" spans="3:4" x14ac:dyDescent="0.25">
      <c r="C1209" s="2"/>
      <c r="D1209" s="2"/>
    </row>
    <row r="1210" spans="3:4" x14ac:dyDescent="0.25">
      <c r="C1210" s="2"/>
      <c r="D1210" s="2"/>
    </row>
    <row r="1211" spans="3:4" x14ac:dyDescent="0.25">
      <c r="C1211" s="2"/>
      <c r="D1211" s="2"/>
    </row>
    <row r="1212" spans="3:4" x14ac:dyDescent="0.25">
      <c r="C1212" s="3"/>
      <c r="D1212" s="3"/>
    </row>
    <row r="1213" spans="3:4" x14ac:dyDescent="0.25">
      <c r="C1213" s="2"/>
      <c r="D1213" s="2"/>
    </row>
    <row r="1214" spans="3:4" x14ac:dyDescent="0.25">
      <c r="C1214" s="2"/>
      <c r="D1214" s="2"/>
    </row>
    <row r="1215" spans="3:4" x14ac:dyDescent="0.25">
      <c r="C1215" s="2"/>
      <c r="D1215" s="2"/>
    </row>
    <row r="1216" spans="3:4" x14ac:dyDescent="0.25">
      <c r="C1216" s="2"/>
      <c r="D1216" s="2"/>
    </row>
    <row r="1217" spans="3:4" x14ac:dyDescent="0.25">
      <c r="C1217" s="2"/>
      <c r="D1217" s="2"/>
    </row>
    <row r="1218" spans="3:4" x14ac:dyDescent="0.25">
      <c r="C1218" s="2"/>
      <c r="D1218" s="2"/>
    </row>
    <row r="1219" spans="3:4" x14ac:dyDescent="0.25">
      <c r="C1219" s="2"/>
      <c r="D1219" s="2"/>
    </row>
    <row r="1220" spans="3:4" x14ac:dyDescent="0.25">
      <c r="C1220" s="2"/>
      <c r="D1220" s="2"/>
    </row>
    <row r="1221" spans="3:4" x14ac:dyDescent="0.25">
      <c r="C1221" s="2"/>
      <c r="D1221" s="2"/>
    </row>
    <row r="1222" spans="3:4" x14ac:dyDescent="0.25">
      <c r="C1222" s="3"/>
      <c r="D1222" s="3"/>
    </row>
    <row r="1223" spans="3:4" x14ac:dyDescent="0.25">
      <c r="C1223" s="2"/>
      <c r="D1223" s="2"/>
    </row>
    <row r="1224" spans="3:4" x14ac:dyDescent="0.25">
      <c r="C1224" s="2"/>
      <c r="D1224" s="2"/>
    </row>
    <row r="1225" spans="3:4" x14ac:dyDescent="0.25">
      <c r="C1225" s="2"/>
      <c r="D1225" s="2"/>
    </row>
    <row r="1226" spans="3:4" x14ac:dyDescent="0.25">
      <c r="C1226" s="2"/>
      <c r="D1226" s="2"/>
    </row>
    <row r="1227" spans="3:4" x14ac:dyDescent="0.25">
      <c r="C1227" s="2"/>
      <c r="D1227" s="2"/>
    </row>
    <row r="1228" spans="3:4" x14ac:dyDescent="0.25">
      <c r="C1228" s="4"/>
      <c r="D1228" s="4"/>
    </row>
    <row r="1229" spans="3:4" x14ac:dyDescent="0.25">
      <c r="C1229" s="1"/>
      <c r="D1229" s="1"/>
    </row>
    <row r="1230" spans="3:4" x14ac:dyDescent="0.25">
      <c r="C1230" s="2"/>
      <c r="D1230" s="2"/>
    </row>
    <row r="1231" spans="3:4" x14ac:dyDescent="0.25">
      <c r="C1231" s="2"/>
      <c r="D1231" s="2"/>
    </row>
    <row r="1232" spans="3:4" x14ac:dyDescent="0.25">
      <c r="C1232" s="2"/>
      <c r="D1232" s="2"/>
    </row>
    <row r="1233" spans="3:4" x14ac:dyDescent="0.25">
      <c r="C1233" s="2"/>
      <c r="D1233" s="2"/>
    </row>
    <row r="1234" spans="3:4" x14ac:dyDescent="0.25">
      <c r="C1234" s="2"/>
      <c r="D1234" s="2"/>
    </row>
    <row r="1235" spans="3:4" x14ac:dyDescent="0.25">
      <c r="C1235" s="3"/>
      <c r="D1235" s="3"/>
    </row>
    <row r="1236" spans="3:4" x14ac:dyDescent="0.25">
      <c r="C1236" s="2"/>
      <c r="D1236" s="2"/>
    </row>
    <row r="1237" spans="3:4" x14ac:dyDescent="0.25">
      <c r="C1237" s="2"/>
      <c r="D1237" s="2"/>
    </row>
    <row r="1238" spans="3:4" x14ac:dyDescent="0.25">
      <c r="C1238" s="2"/>
      <c r="D1238" s="2"/>
    </row>
    <row r="1239" spans="3:4" x14ac:dyDescent="0.25">
      <c r="C1239" s="2"/>
      <c r="D1239" s="2"/>
    </row>
    <row r="1240" spans="3:4" x14ac:dyDescent="0.25">
      <c r="C1240" s="2"/>
      <c r="D1240" s="2"/>
    </row>
    <row r="1241" spans="3:4" x14ac:dyDescent="0.25">
      <c r="C1241" s="2"/>
      <c r="D1241" s="2"/>
    </row>
    <row r="1242" spans="3:4" x14ac:dyDescent="0.25">
      <c r="C1242" s="2"/>
      <c r="D1242" s="2"/>
    </row>
    <row r="1243" spans="3:4" x14ac:dyDescent="0.25">
      <c r="C1243" s="2"/>
      <c r="D1243" s="2"/>
    </row>
    <row r="1244" spans="3:4" x14ac:dyDescent="0.25">
      <c r="C1244" s="2"/>
      <c r="D1244" s="2"/>
    </row>
    <row r="1245" spans="3:4" x14ac:dyDescent="0.25">
      <c r="C1245" s="3"/>
      <c r="D1245" s="3"/>
    </row>
    <row r="1246" spans="3:4" x14ac:dyDescent="0.25">
      <c r="C1246" s="2"/>
      <c r="D1246" s="2"/>
    </row>
    <row r="1247" spans="3:4" x14ac:dyDescent="0.25">
      <c r="C1247" s="2"/>
      <c r="D1247" s="2"/>
    </row>
    <row r="1248" spans="3:4" x14ac:dyDescent="0.25">
      <c r="C1248" s="2"/>
      <c r="D1248" s="2"/>
    </row>
    <row r="1249" spans="3:4" x14ac:dyDescent="0.25">
      <c r="C1249" s="2"/>
      <c r="D1249" s="2"/>
    </row>
    <row r="1250" spans="3:4" x14ac:dyDescent="0.25">
      <c r="C1250" s="2"/>
      <c r="D1250" s="2"/>
    </row>
    <row r="1251" spans="3:4" x14ac:dyDescent="0.25">
      <c r="C1251" s="2"/>
      <c r="D1251" s="2"/>
    </row>
    <row r="1252" spans="3:4" x14ac:dyDescent="0.25">
      <c r="C1252" s="2"/>
      <c r="D1252" s="2"/>
    </row>
    <row r="1253" spans="3:4" x14ac:dyDescent="0.25">
      <c r="C1253" s="2"/>
      <c r="D1253" s="2"/>
    </row>
    <row r="1254" spans="3:4" x14ac:dyDescent="0.25">
      <c r="C1254" s="2"/>
      <c r="D1254" s="2"/>
    </row>
    <row r="1255" spans="3:4" x14ac:dyDescent="0.25">
      <c r="C1255" s="3"/>
      <c r="D1255" s="3"/>
    </row>
    <row r="1256" spans="3:4" x14ac:dyDescent="0.25">
      <c r="C1256" s="2"/>
      <c r="D1256" s="2"/>
    </row>
    <row r="1257" spans="3:4" x14ac:dyDescent="0.25">
      <c r="C1257" s="2"/>
      <c r="D1257" s="2"/>
    </row>
    <row r="1258" spans="3:4" x14ac:dyDescent="0.25">
      <c r="C1258" s="2"/>
      <c r="D1258" s="2"/>
    </row>
    <row r="1259" spans="3:4" x14ac:dyDescent="0.25">
      <c r="C1259" s="2"/>
      <c r="D1259" s="2"/>
    </row>
    <row r="1260" spans="3:4" x14ac:dyDescent="0.25">
      <c r="C1260" s="2"/>
      <c r="D1260" s="2"/>
    </row>
    <row r="1261" spans="3:4" x14ac:dyDescent="0.25">
      <c r="C1261" s="2"/>
      <c r="D1261" s="2"/>
    </row>
    <row r="1262" spans="3:4" x14ac:dyDescent="0.25">
      <c r="C1262" s="2"/>
      <c r="D1262" s="2"/>
    </row>
    <row r="1263" spans="3:4" x14ac:dyDescent="0.25">
      <c r="C1263" s="2"/>
      <c r="D1263" s="2"/>
    </row>
    <row r="1264" spans="3:4" x14ac:dyDescent="0.25">
      <c r="C1264" s="2"/>
      <c r="D1264" s="2"/>
    </row>
    <row r="1265" spans="3:4" x14ac:dyDescent="0.25">
      <c r="C1265" s="3"/>
      <c r="D1265" s="3"/>
    </row>
    <row r="1266" spans="3:4" x14ac:dyDescent="0.25">
      <c r="C1266" s="2"/>
      <c r="D1266" s="2"/>
    </row>
    <row r="1267" spans="3:4" x14ac:dyDescent="0.25">
      <c r="C1267" s="2"/>
      <c r="D1267" s="2"/>
    </row>
    <row r="1268" spans="3:4" x14ac:dyDescent="0.25">
      <c r="C1268" s="2"/>
      <c r="D1268" s="2"/>
    </row>
    <row r="1269" spans="3:4" x14ac:dyDescent="0.25">
      <c r="C1269" s="2"/>
      <c r="D1269" s="2"/>
    </row>
    <row r="1270" spans="3:4" x14ac:dyDescent="0.25">
      <c r="C1270" s="2"/>
      <c r="D1270" s="2"/>
    </row>
    <row r="1271" spans="3:4" x14ac:dyDescent="0.25">
      <c r="C1271" s="2"/>
      <c r="D1271" s="2"/>
    </row>
    <row r="1272" spans="3:4" x14ac:dyDescent="0.25">
      <c r="C1272" s="2"/>
      <c r="D1272" s="2"/>
    </row>
    <row r="1273" spans="3:4" x14ac:dyDescent="0.25">
      <c r="C1273" s="2"/>
      <c r="D1273" s="2"/>
    </row>
    <row r="1274" spans="3:4" x14ac:dyDescent="0.25">
      <c r="C1274" s="2"/>
      <c r="D1274" s="2"/>
    </row>
    <row r="1275" spans="3:4" x14ac:dyDescent="0.25">
      <c r="C1275" s="3"/>
      <c r="D1275" s="3"/>
    </row>
    <row r="1276" spans="3:4" x14ac:dyDescent="0.25">
      <c r="C1276" s="2"/>
      <c r="D1276" s="2"/>
    </row>
    <row r="1277" spans="3:4" x14ac:dyDescent="0.25">
      <c r="C1277" s="2"/>
      <c r="D1277" s="2"/>
    </row>
    <row r="1278" spans="3:4" x14ac:dyDescent="0.25">
      <c r="C1278" s="2"/>
      <c r="D1278" s="2"/>
    </row>
    <row r="1279" spans="3:4" x14ac:dyDescent="0.25">
      <c r="C1279" s="2"/>
      <c r="D1279" s="2"/>
    </row>
    <row r="1280" spans="3:4" x14ac:dyDescent="0.25">
      <c r="C1280" s="2"/>
      <c r="D1280" s="2"/>
    </row>
    <row r="1281" spans="3:4" x14ac:dyDescent="0.25">
      <c r="C1281" s="2"/>
      <c r="D1281" s="2"/>
    </row>
    <row r="1282" spans="3:4" x14ac:dyDescent="0.25">
      <c r="C1282" s="2"/>
      <c r="D1282" s="2"/>
    </row>
    <row r="1283" spans="3:4" x14ac:dyDescent="0.25">
      <c r="C1283" s="2"/>
      <c r="D1283" s="2"/>
    </row>
    <row r="1284" spans="3:4" x14ac:dyDescent="0.25">
      <c r="C1284" s="2"/>
      <c r="D1284" s="2"/>
    </row>
    <row r="1285" spans="3:4" x14ac:dyDescent="0.25">
      <c r="C1285" s="3"/>
      <c r="D1285" s="3"/>
    </row>
    <row r="1286" spans="3:4" x14ac:dyDescent="0.25">
      <c r="C1286" s="2"/>
      <c r="D1286" s="2"/>
    </row>
    <row r="1287" spans="3:4" x14ac:dyDescent="0.25">
      <c r="C1287" s="2"/>
      <c r="D1287" s="2"/>
    </row>
    <row r="1288" spans="3:4" x14ac:dyDescent="0.25">
      <c r="C1288" s="2"/>
      <c r="D1288" s="2"/>
    </row>
    <row r="1289" spans="3:4" x14ac:dyDescent="0.25">
      <c r="C1289" s="2"/>
      <c r="D1289" s="2"/>
    </row>
    <row r="1290" spans="3:4" x14ac:dyDescent="0.25">
      <c r="C1290" s="2"/>
      <c r="D1290" s="2"/>
    </row>
    <row r="1291" spans="3:4" x14ac:dyDescent="0.25">
      <c r="C1291" s="2"/>
      <c r="D1291" s="2"/>
    </row>
    <row r="1292" spans="3:4" x14ac:dyDescent="0.25">
      <c r="C1292" s="2"/>
      <c r="D1292" s="2"/>
    </row>
    <row r="1293" spans="3:4" x14ac:dyDescent="0.25">
      <c r="C1293" s="2"/>
      <c r="D1293" s="2"/>
    </row>
    <row r="1294" spans="3:4" x14ac:dyDescent="0.25">
      <c r="C1294" s="2"/>
      <c r="D1294" s="2"/>
    </row>
    <row r="1295" spans="3:4" x14ac:dyDescent="0.25">
      <c r="C1295" s="3"/>
      <c r="D1295" s="3"/>
    </row>
    <row r="1296" spans="3:4" x14ac:dyDescent="0.25">
      <c r="C1296" s="2"/>
      <c r="D1296" s="2"/>
    </row>
    <row r="1297" spans="3:4" x14ac:dyDescent="0.25">
      <c r="C1297" s="2"/>
      <c r="D1297" s="2"/>
    </row>
    <row r="1298" spans="3:4" x14ac:dyDescent="0.25">
      <c r="C1298" s="2"/>
      <c r="D1298" s="2"/>
    </row>
    <row r="1299" spans="3:4" x14ac:dyDescent="0.25">
      <c r="C1299" s="2"/>
      <c r="D1299" s="2"/>
    </row>
    <row r="1300" spans="3:4" x14ac:dyDescent="0.25">
      <c r="C1300" s="2"/>
      <c r="D1300" s="2"/>
    </row>
    <row r="1301" spans="3:4" x14ac:dyDescent="0.25">
      <c r="C1301" s="2"/>
      <c r="D1301" s="2"/>
    </row>
    <row r="1302" spans="3:4" x14ac:dyDescent="0.25">
      <c r="C1302" s="2"/>
      <c r="D1302" s="2"/>
    </row>
    <row r="1303" spans="3:4" x14ac:dyDescent="0.25">
      <c r="C1303" s="2"/>
      <c r="D1303" s="2"/>
    </row>
    <row r="1304" spans="3:4" x14ac:dyDescent="0.25">
      <c r="C1304" s="2"/>
      <c r="D1304" s="2"/>
    </row>
    <row r="1305" spans="3:4" x14ac:dyDescent="0.25">
      <c r="C1305" s="3"/>
      <c r="D1305" s="3"/>
    </row>
    <row r="1306" spans="3:4" x14ac:dyDescent="0.25">
      <c r="C1306" s="2"/>
      <c r="D1306" s="2"/>
    </row>
    <row r="1307" spans="3:4" x14ac:dyDescent="0.25">
      <c r="C1307" s="2"/>
      <c r="D1307" s="2"/>
    </row>
    <row r="1308" spans="3:4" x14ac:dyDescent="0.25">
      <c r="C1308" s="2"/>
      <c r="D1308" s="2"/>
    </row>
    <row r="1309" spans="3:4" x14ac:dyDescent="0.25">
      <c r="C1309" s="2"/>
      <c r="D1309" s="2"/>
    </row>
    <row r="1310" spans="3:4" x14ac:dyDescent="0.25">
      <c r="C1310" s="2"/>
      <c r="D1310" s="2"/>
    </row>
    <row r="1311" spans="3:4" x14ac:dyDescent="0.25">
      <c r="C1311" s="2"/>
      <c r="D1311" s="2"/>
    </row>
    <row r="1312" spans="3:4" x14ac:dyDescent="0.25">
      <c r="C1312" s="2"/>
      <c r="D1312" s="2"/>
    </row>
    <row r="1313" spans="3:4" x14ac:dyDescent="0.25">
      <c r="C1313" s="2"/>
      <c r="D1313" s="2"/>
    </row>
    <row r="1314" spans="3:4" x14ac:dyDescent="0.25">
      <c r="C1314" s="2"/>
      <c r="D1314" s="2"/>
    </row>
    <row r="1315" spans="3:4" x14ac:dyDescent="0.25">
      <c r="C1315" s="3"/>
      <c r="D1315" s="3"/>
    </row>
    <row r="1316" spans="3:4" x14ac:dyDescent="0.25">
      <c r="C1316" s="2"/>
      <c r="D1316" s="2"/>
    </row>
    <row r="1317" spans="3:4" x14ac:dyDescent="0.25">
      <c r="C1317" s="2"/>
      <c r="D1317" s="2"/>
    </row>
    <row r="1318" spans="3:4" x14ac:dyDescent="0.25">
      <c r="C1318" s="2"/>
      <c r="D1318" s="2"/>
    </row>
    <row r="1319" spans="3:4" x14ac:dyDescent="0.25">
      <c r="C1319" s="2"/>
      <c r="D1319" s="2"/>
    </row>
    <row r="1320" spans="3:4" x14ac:dyDescent="0.25">
      <c r="C1320" s="2"/>
      <c r="D1320" s="2"/>
    </row>
    <row r="1321" spans="3:4" x14ac:dyDescent="0.25">
      <c r="C1321" s="2"/>
      <c r="D1321" s="2"/>
    </row>
    <row r="1322" spans="3:4" x14ac:dyDescent="0.25">
      <c r="C1322" s="2"/>
      <c r="D1322" s="2"/>
    </row>
    <row r="1323" spans="3:4" x14ac:dyDescent="0.25">
      <c r="C1323" s="2"/>
      <c r="D1323" s="2"/>
    </row>
    <row r="1324" spans="3:4" x14ac:dyDescent="0.25">
      <c r="C1324" s="2"/>
      <c r="D1324" s="2"/>
    </row>
    <row r="1325" spans="3:4" x14ac:dyDescent="0.25">
      <c r="C1325" s="3"/>
      <c r="D1325" s="3"/>
    </row>
    <row r="1326" spans="3:4" x14ac:dyDescent="0.25">
      <c r="C1326" s="2"/>
      <c r="D1326" s="2"/>
    </row>
    <row r="1327" spans="3:4" x14ac:dyDescent="0.25">
      <c r="C1327" s="2"/>
      <c r="D1327" s="2"/>
    </row>
    <row r="1328" spans="3:4" x14ac:dyDescent="0.25">
      <c r="C1328" s="2"/>
      <c r="D1328" s="2"/>
    </row>
    <row r="1329" spans="3:4" x14ac:dyDescent="0.25">
      <c r="C1329" s="2"/>
      <c r="D1329" s="2"/>
    </row>
    <row r="1330" spans="3:4" x14ac:dyDescent="0.25">
      <c r="C1330" s="2"/>
      <c r="D1330" s="2"/>
    </row>
    <row r="1331" spans="3:4" x14ac:dyDescent="0.25">
      <c r="C1331" s="2"/>
      <c r="D1331" s="2"/>
    </row>
    <row r="1332" spans="3:4" x14ac:dyDescent="0.25">
      <c r="C1332" s="2"/>
      <c r="D1332" s="2"/>
    </row>
    <row r="1333" spans="3:4" x14ac:dyDescent="0.25">
      <c r="C1333" s="2"/>
      <c r="D1333" s="2"/>
    </row>
    <row r="1334" spans="3:4" x14ac:dyDescent="0.25">
      <c r="C1334" s="2"/>
      <c r="D1334" s="2"/>
    </row>
    <row r="1335" spans="3:4" x14ac:dyDescent="0.25">
      <c r="C1335" s="3"/>
      <c r="D1335" s="3"/>
    </row>
    <row r="1336" spans="3:4" x14ac:dyDescent="0.25">
      <c r="C1336" s="2"/>
      <c r="D1336" s="2"/>
    </row>
    <row r="1337" spans="3:4" x14ac:dyDescent="0.25">
      <c r="C1337" s="2"/>
      <c r="D1337" s="2"/>
    </row>
    <row r="1338" spans="3:4" x14ac:dyDescent="0.25">
      <c r="C1338" s="2"/>
      <c r="D1338" s="2"/>
    </row>
    <row r="1339" spans="3:4" x14ac:dyDescent="0.25">
      <c r="C1339" s="2"/>
      <c r="D1339" s="2"/>
    </row>
    <row r="1340" spans="3:4" x14ac:dyDescent="0.25">
      <c r="C1340" s="2"/>
      <c r="D1340" s="2"/>
    </row>
    <row r="1341" spans="3:4" x14ac:dyDescent="0.25">
      <c r="C1341" s="2"/>
      <c r="D1341" s="2"/>
    </row>
    <row r="1342" spans="3:4" x14ac:dyDescent="0.25">
      <c r="C1342" s="2"/>
      <c r="D1342" s="2"/>
    </row>
    <row r="1343" spans="3:4" x14ac:dyDescent="0.25">
      <c r="C1343" s="2"/>
      <c r="D1343" s="2"/>
    </row>
    <row r="1344" spans="3:4" x14ac:dyDescent="0.25">
      <c r="C1344" s="2"/>
      <c r="D1344" s="2"/>
    </row>
    <row r="1345" spans="3:4" x14ac:dyDescent="0.25">
      <c r="C1345" s="3"/>
      <c r="D1345" s="3"/>
    </row>
    <row r="1346" spans="3:4" x14ac:dyDescent="0.25">
      <c r="C1346" s="2"/>
      <c r="D1346" s="2"/>
    </row>
    <row r="1347" spans="3:4" x14ac:dyDescent="0.25">
      <c r="C1347" s="2"/>
      <c r="D1347" s="2"/>
    </row>
    <row r="1348" spans="3:4" x14ac:dyDescent="0.25">
      <c r="C1348" s="2"/>
      <c r="D1348" s="2"/>
    </row>
    <row r="1349" spans="3:4" x14ac:dyDescent="0.25">
      <c r="C1349" s="2"/>
      <c r="D1349" s="2"/>
    </row>
    <row r="1350" spans="3:4" x14ac:dyDescent="0.25">
      <c r="C1350" s="2"/>
      <c r="D1350" s="2"/>
    </row>
    <row r="1351" spans="3:4" x14ac:dyDescent="0.25">
      <c r="C1351" s="2"/>
      <c r="D1351" s="2"/>
    </row>
    <row r="1352" spans="3:4" x14ac:dyDescent="0.25">
      <c r="C1352" s="2"/>
      <c r="D1352" s="2"/>
    </row>
    <row r="1353" spans="3:4" x14ac:dyDescent="0.25">
      <c r="C1353" s="2"/>
      <c r="D1353" s="2"/>
    </row>
    <row r="1354" spans="3:4" x14ac:dyDescent="0.25">
      <c r="C1354" s="2"/>
      <c r="D1354" s="2"/>
    </row>
    <row r="1355" spans="3:4" x14ac:dyDescent="0.25">
      <c r="C1355" s="3"/>
      <c r="D1355" s="3"/>
    </row>
    <row r="1356" spans="3:4" x14ac:dyDescent="0.25">
      <c r="C1356" s="2"/>
      <c r="D1356" s="2"/>
    </row>
    <row r="1357" spans="3:4" x14ac:dyDescent="0.25">
      <c r="C1357" s="2"/>
      <c r="D1357" s="2"/>
    </row>
    <row r="1358" spans="3:4" x14ac:dyDescent="0.25">
      <c r="C1358" s="2"/>
      <c r="D1358" s="2"/>
    </row>
    <row r="1359" spans="3:4" x14ac:dyDescent="0.25">
      <c r="C1359" s="2"/>
      <c r="D1359" s="2"/>
    </row>
    <row r="1360" spans="3:4" x14ac:dyDescent="0.25">
      <c r="C1360" s="2"/>
      <c r="D1360" s="2"/>
    </row>
    <row r="1361" spans="3:4" x14ac:dyDescent="0.25">
      <c r="C1361" s="2"/>
      <c r="D1361" s="2"/>
    </row>
    <row r="1362" spans="3:4" x14ac:dyDescent="0.25">
      <c r="C1362" s="2"/>
      <c r="D1362" s="2"/>
    </row>
    <row r="1363" spans="3:4" x14ac:dyDescent="0.25">
      <c r="C1363" s="2"/>
      <c r="D1363" s="2"/>
    </row>
    <row r="1364" spans="3:4" x14ac:dyDescent="0.25">
      <c r="C1364" s="2"/>
      <c r="D1364" s="2"/>
    </row>
    <row r="1365" spans="3:4" x14ac:dyDescent="0.25">
      <c r="C1365" s="3"/>
      <c r="D1365" s="3"/>
    </row>
    <row r="1366" spans="3:4" x14ac:dyDescent="0.25">
      <c r="C1366" s="2"/>
      <c r="D1366" s="2"/>
    </row>
    <row r="1367" spans="3:4" x14ac:dyDescent="0.25">
      <c r="C1367" s="2"/>
      <c r="D1367" s="2"/>
    </row>
    <row r="1368" spans="3:4" x14ac:dyDescent="0.25">
      <c r="C1368" s="2"/>
      <c r="D1368" s="2"/>
    </row>
    <row r="1369" spans="3:4" x14ac:dyDescent="0.25">
      <c r="C1369" s="2"/>
      <c r="D1369" s="2"/>
    </row>
    <row r="1370" spans="3:4" x14ac:dyDescent="0.25">
      <c r="C1370" s="2"/>
      <c r="D1370" s="2"/>
    </row>
    <row r="1371" spans="3:4" x14ac:dyDescent="0.25">
      <c r="C1371" s="2"/>
      <c r="D1371" s="2"/>
    </row>
    <row r="1372" spans="3:4" x14ac:dyDescent="0.25">
      <c r="C1372" s="2"/>
      <c r="D1372" s="2"/>
    </row>
    <row r="1373" spans="3:4" x14ac:dyDescent="0.25">
      <c r="C1373" s="2"/>
      <c r="D1373" s="2"/>
    </row>
    <row r="1374" spans="3:4" x14ac:dyDescent="0.25">
      <c r="C1374" s="2"/>
      <c r="D1374" s="2"/>
    </row>
    <row r="1375" spans="3:4" x14ac:dyDescent="0.25">
      <c r="C1375" s="3"/>
      <c r="D1375" s="3"/>
    </row>
    <row r="1376" spans="3:4" x14ac:dyDescent="0.25">
      <c r="C1376" s="2"/>
      <c r="D1376" s="2"/>
    </row>
    <row r="1377" spans="3:4" x14ac:dyDescent="0.25">
      <c r="C1377" s="2"/>
      <c r="D1377" s="2"/>
    </row>
    <row r="1378" spans="3:4" x14ac:dyDescent="0.25">
      <c r="C1378" s="2"/>
      <c r="D1378" s="2"/>
    </row>
    <row r="1379" spans="3:4" x14ac:dyDescent="0.25">
      <c r="C1379" s="2"/>
      <c r="D1379" s="2"/>
    </row>
    <row r="1380" spans="3:4" x14ac:dyDescent="0.25">
      <c r="C1380" s="2"/>
      <c r="D1380" s="2"/>
    </row>
    <row r="1381" spans="3:4" x14ac:dyDescent="0.25">
      <c r="C1381" s="2"/>
      <c r="D1381" s="2"/>
    </row>
    <row r="1382" spans="3:4" x14ac:dyDescent="0.25">
      <c r="C1382" s="2"/>
      <c r="D1382" s="2"/>
    </row>
    <row r="1383" spans="3:4" x14ac:dyDescent="0.25">
      <c r="C1383" s="2"/>
      <c r="D1383" s="2"/>
    </row>
    <row r="1384" spans="3:4" x14ac:dyDescent="0.25">
      <c r="C1384" s="2"/>
      <c r="D1384" s="2"/>
    </row>
    <row r="1385" spans="3:4" x14ac:dyDescent="0.25">
      <c r="C1385" s="3"/>
      <c r="D1385" s="3"/>
    </row>
    <row r="1386" spans="3:4" x14ac:dyDescent="0.25">
      <c r="C1386" s="2"/>
      <c r="D1386" s="2"/>
    </row>
    <row r="1387" spans="3:4" x14ac:dyDescent="0.25">
      <c r="C1387" s="2"/>
      <c r="D1387" s="2"/>
    </row>
    <row r="1388" spans="3:4" x14ac:dyDescent="0.25">
      <c r="C1388" s="2"/>
      <c r="D1388" s="2"/>
    </row>
    <row r="1389" spans="3:4" x14ac:dyDescent="0.25">
      <c r="C1389" s="2"/>
      <c r="D1389" s="2"/>
    </row>
    <row r="1390" spans="3:4" x14ac:dyDescent="0.25">
      <c r="C1390" s="2"/>
      <c r="D1390" s="2"/>
    </row>
    <row r="1391" spans="3:4" x14ac:dyDescent="0.25">
      <c r="C1391" s="2"/>
      <c r="D1391" s="2"/>
    </row>
    <row r="1392" spans="3:4" x14ac:dyDescent="0.25">
      <c r="C1392" s="2"/>
      <c r="D1392" s="2"/>
    </row>
    <row r="1393" spans="3:4" x14ac:dyDescent="0.25">
      <c r="C1393" s="2"/>
      <c r="D1393" s="2"/>
    </row>
    <row r="1394" spans="3:4" x14ac:dyDescent="0.25">
      <c r="C1394" s="2"/>
      <c r="D1394" s="2"/>
    </row>
    <row r="1395" spans="3:4" x14ac:dyDescent="0.25">
      <c r="C1395" s="3"/>
      <c r="D1395" s="3"/>
    </row>
    <row r="1396" spans="3:4" x14ac:dyDescent="0.25">
      <c r="C1396" s="2"/>
      <c r="D1396" s="2"/>
    </row>
    <row r="1397" spans="3:4" x14ac:dyDescent="0.25">
      <c r="C1397" s="2"/>
      <c r="D1397" s="2"/>
    </row>
    <row r="1398" spans="3:4" x14ac:dyDescent="0.25">
      <c r="C1398" s="2"/>
      <c r="D1398" s="2"/>
    </row>
    <row r="1399" spans="3:4" x14ac:dyDescent="0.25">
      <c r="C1399" s="2"/>
      <c r="D1399" s="2"/>
    </row>
    <row r="1400" spans="3:4" x14ac:dyDescent="0.25">
      <c r="C1400" s="2"/>
      <c r="D1400" s="2"/>
    </row>
    <row r="1401" spans="3:4" x14ac:dyDescent="0.25">
      <c r="C1401" s="2"/>
      <c r="D1401" s="2"/>
    </row>
    <row r="1402" spans="3:4" x14ac:dyDescent="0.25">
      <c r="C1402" s="2"/>
      <c r="D1402" s="2"/>
    </row>
    <row r="1403" spans="3:4" x14ac:dyDescent="0.25">
      <c r="C1403" s="2"/>
      <c r="D1403" s="2"/>
    </row>
    <row r="1404" spans="3:4" x14ac:dyDescent="0.25">
      <c r="C1404" s="2"/>
      <c r="D1404" s="2"/>
    </row>
    <row r="1405" spans="3:4" x14ac:dyDescent="0.25">
      <c r="C1405" s="3"/>
      <c r="D1405" s="3"/>
    </row>
    <row r="1406" spans="3:4" x14ac:dyDescent="0.25">
      <c r="C1406" s="2"/>
      <c r="D1406" s="2"/>
    </row>
    <row r="1407" spans="3:4" x14ac:dyDescent="0.25">
      <c r="C1407" s="2"/>
      <c r="D1407" s="2"/>
    </row>
    <row r="1408" spans="3:4" x14ac:dyDescent="0.25">
      <c r="C1408" s="2"/>
      <c r="D1408" s="2"/>
    </row>
    <row r="1409" spans="3:4" x14ac:dyDescent="0.25">
      <c r="C1409" s="2"/>
      <c r="D1409" s="2"/>
    </row>
    <row r="1410" spans="3:4" x14ac:dyDescent="0.25">
      <c r="C1410" s="2"/>
      <c r="D1410" s="2"/>
    </row>
    <row r="1411" spans="3:4" x14ac:dyDescent="0.25">
      <c r="C1411" s="2"/>
      <c r="D1411" s="2"/>
    </row>
    <row r="1412" spans="3:4" x14ac:dyDescent="0.25">
      <c r="C1412" s="2"/>
      <c r="D1412" s="2"/>
    </row>
    <row r="1413" spans="3:4" x14ac:dyDescent="0.25">
      <c r="C1413" s="2"/>
      <c r="D1413" s="2"/>
    </row>
    <row r="1414" spans="3:4" x14ac:dyDescent="0.25">
      <c r="C1414" s="2"/>
      <c r="D1414" s="2"/>
    </row>
    <row r="1415" spans="3:4" x14ac:dyDescent="0.25">
      <c r="C1415" s="3"/>
      <c r="D1415" s="3"/>
    </row>
    <row r="1416" spans="3:4" x14ac:dyDescent="0.25">
      <c r="C1416" s="2"/>
      <c r="D1416" s="2"/>
    </row>
    <row r="1417" spans="3:4" x14ac:dyDescent="0.25">
      <c r="C1417" s="2"/>
      <c r="D1417" s="2"/>
    </row>
    <row r="1418" spans="3:4" x14ac:dyDescent="0.25">
      <c r="C1418" s="2"/>
      <c r="D1418" s="2"/>
    </row>
    <row r="1419" spans="3:4" x14ac:dyDescent="0.25">
      <c r="C1419" s="2"/>
      <c r="D1419" s="2"/>
    </row>
    <row r="1420" spans="3:4" x14ac:dyDescent="0.25">
      <c r="C1420" s="2"/>
      <c r="D1420" s="2"/>
    </row>
    <row r="1421" spans="3:4" x14ac:dyDescent="0.25">
      <c r="C1421" s="2"/>
      <c r="D1421" s="2"/>
    </row>
    <row r="1422" spans="3:4" x14ac:dyDescent="0.25">
      <c r="C1422" s="2"/>
      <c r="D1422" s="2"/>
    </row>
    <row r="1423" spans="3:4" x14ac:dyDescent="0.25">
      <c r="C1423" s="2"/>
      <c r="D1423" s="2"/>
    </row>
    <row r="1424" spans="3:4" x14ac:dyDescent="0.25">
      <c r="C1424" s="3"/>
      <c r="D1424" s="3"/>
    </row>
    <row r="1425" spans="3:4" x14ac:dyDescent="0.25">
      <c r="C1425" s="2"/>
      <c r="D1425" s="2"/>
    </row>
    <row r="1426" spans="3:4" x14ac:dyDescent="0.25">
      <c r="C1426" s="2"/>
      <c r="D1426" s="2"/>
    </row>
    <row r="1427" spans="3:4" x14ac:dyDescent="0.25">
      <c r="C1427" s="2"/>
      <c r="D1427" s="2"/>
    </row>
    <row r="1428" spans="3:4" x14ac:dyDescent="0.25">
      <c r="C1428" s="2"/>
      <c r="D1428" s="2"/>
    </row>
    <row r="1429" spans="3:4" x14ac:dyDescent="0.25">
      <c r="C1429" s="2"/>
      <c r="D1429" s="2"/>
    </row>
    <row r="1430" spans="3:4" x14ac:dyDescent="0.25">
      <c r="C1430" s="2"/>
      <c r="D1430" s="2"/>
    </row>
    <row r="1431" spans="3:4" x14ac:dyDescent="0.25">
      <c r="C1431" s="2"/>
      <c r="D1431" s="2"/>
    </row>
    <row r="1432" spans="3:4" x14ac:dyDescent="0.25">
      <c r="C1432" s="2"/>
      <c r="D1432" s="2"/>
    </row>
    <row r="1433" spans="3:4" x14ac:dyDescent="0.25">
      <c r="C1433" s="2"/>
      <c r="D1433" s="2"/>
    </row>
    <row r="1434" spans="3:4" x14ac:dyDescent="0.25">
      <c r="C1434" s="3"/>
      <c r="D1434" s="3"/>
    </row>
    <row r="1435" spans="3:4" x14ac:dyDescent="0.25">
      <c r="C1435" s="2"/>
      <c r="D1435" s="2"/>
    </row>
    <row r="1436" spans="3:4" x14ac:dyDescent="0.25">
      <c r="C1436" s="2"/>
      <c r="D1436" s="2"/>
    </row>
    <row r="1437" spans="3:4" x14ac:dyDescent="0.25">
      <c r="C1437" s="2"/>
      <c r="D1437" s="2"/>
    </row>
    <row r="1438" spans="3:4" x14ac:dyDescent="0.25">
      <c r="C1438" s="2"/>
      <c r="D1438" s="2"/>
    </row>
    <row r="1439" spans="3:4" x14ac:dyDescent="0.25">
      <c r="C1439" s="2"/>
      <c r="D1439" s="2"/>
    </row>
    <row r="1440" spans="3:4" x14ac:dyDescent="0.25">
      <c r="C1440" s="2"/>
      <c r="D1440" s="2"/>
    </row>
    <row r="1441" spans="3:4" x14ac:dyDescent="0.25">
      <c r="C1441" s="2"/>
      <c r="D1441" s="2"/>
    </row>
    <row r="1442" spans="3:4" x14ac:dyDescent="0.25">
      <c r="C1442" s="2"/>
      <c r="D1442" s="2"/>
    </row>
    <row r="1443" spans="3:4" x14ac:dyDescent="0.25">
      <c r="C1443" s="2"/>
      <c r="D1443" s="2"/>
    </row>
    <row r="1444" spans="3:4" x14ac:dyDescent="0.25">
      <c r="C1444" s="3"/>
      <c r="D1444" s="3"/>
    </row>
    <row r="1445" spans="3:4" x14ac:dyDescent="0.25">
      <c r="C1445" s="2"/>
      <c r="D1445" s="2"/>
    </row>
    <row r="1446" spans="3:4" x14ac:dyDescent="0.25">
      <c r="C1446" s="2"/>
      <c r="D1446" s="2"/>
    </row>
    <row r="1447" spans="3:4" x14ac:dyDescent="0.25">
      <c r="C1447" s="2"/>
      <c r="D1447" s="2"/>
    </row>
    <row r="1448" spans="3:4" x14ac:dyDescent="0.25">
      <c r="C1448" s="2"/>
      <c r="D1448" s="2"/>
    </row>
    <row r="1449" spans="3:4" x14ac:dyDescent="0.25">
      <c r="C1449" s="2"/>
      <c r="D1449" s="2"/>
    </row>
    <row r="1450" spans="3:4" x14ac:dyDescent="0.25">
      <c r="C1450" s="2"/>
      <c r="D1450" s="2"/>
    </row>
    <row r="1451" spans="3:4" x14ac:dyDescent="0.25">
      <c r="C1451" s="2"/>
      <c r="D1451" s="2"/>
    </row>
    <row r="1452" spans="3:4" x14ac:dyDescent="0.25">
      <c r="C1452" s="2"/>
      <c r="D1452" s="2"/>
    </row>
    <row r="1453" spans="3:4" x14ac:dyDescent="0.25">
      <c r="C1453" s="2"/>
      <c r="D1453" s="2"/>
    </row>
    <row r="1454" spans="3:4" x14ac:dyDescent="0.25">
      <c r="C1454" s="3"/>
      <c r="D1454" s="3"/>
    </row>
    <row r="1455" spans="3:4" x14ac:dyDescent="0.25">
      <c r="C1455" s="2"/>
      <c r="D1455" s="2"/>
    </row>
    <row r="1456" spans="3:4" x14ac:dyDescent="0.25">
      <c r="C1456" s="2"/>
      <c r="D1456" s="2"/>
    </row>
    <row r="1457" spans="3:4" x14ac:dyDescent="0.25">
      <c r="C1457" s="2"/>
      <c r="D1457" s="2"/>
    </row>
    <row r="1458" spans="3:4" x14ac:dyDescent="0.25">
      <c r="C1458" s="2"/>
      <c r="D1458" s="2"/>
    </row>
    <row r="1459" spans="3:4" x14ac:dyDescent="0.25">
      <c r="C1459" s="2"/>
      <c r="D1459" s="2"/>
    </row>
    <row r="1460" spans="3:4" x14ac:dyDescent="0.25">
      <c r="C1460" s="2"/>
      <c r="D1460" s="2"/>
    </row>
    <row r="1461" spans="3:4" x14ac:dyDescent="0.25">
      <c r="C1461" s="2"/>
      <c r="D1461" s="2"/>
    </row>
    <row r="1462" spans="3:4" x14ac:dyDescent="0.25">
      <c r="C1462" s="2"/>
      <c r="D1462" s="2"/>
    </row>
    <row r="1463" spans="3:4" x14ac:dyDescent="0.25">
      <c r="C1463" s="2"/>
      <c r="D1463" s="2"/>
    </row>
    <row r="1464" spans="3:4" x14ac:dyDescent="0.25">
      <c r="C1464" s="3"/>
      <c r="D1464" s="3"/>
    </row>
    <row r="1465" spans="3:4" x14ac:dyDescent="0.25">
      <c r="C1465" s="2"/>
      <c r="D1465" s="2"/>
    </row>
    <row r="1466" spans="3:4" x14ac:dyDescent="0.25">
      <c r="C1466" s="2"/>
      <c r="D1466" s="2"/>
    </row>
    <row r="1467" spans="3:4" x14ac:dyDescent="0.25">
      <c r="C1467" s="2"/>
      <c r="D1467" s="2"/>
    </row>
    <row r="1468" spans="3:4" x14ac:dyDescent="0.25">
      <c r="C1468" s="2"/>
      <c r="D1468" s="2"/>
    </row>
    <row r="1469" spans="3:4" x14ac:dyDescent="0.25">
      <c r="C1469" s="2"/>
      <c r="D1469" s="2"/>
    </row>
    <row r="1470" spans="3:4" x14ac:dyDescent="0.25">
      <c r="C1470" s="2"/>
      <c r="D1470" s="2"/>
    </row>
    <row r="1471" spans="3:4" x14ac:dyDescent="0.25">
      <c r="C1471" s="2"/>
      <c r="D1471" s="2"/>
    </row>
    <row r="1472" spans="3:4" x14ac:dyDescent="0.25">
      <c r="C1472" s="2"/>
      <c r="D1472" s="2"/>
    </row>
    <row r="1473" spans="3:4" x14ac:dyDescent="0.25">
      <c r="C1473" s="2"/>
      <c r="D1473" s="2"/>
    </row>
    <row r="1474" spans="3:4" x14ac:dyDescent="0.25">
      <c r="C1474" s="3"/>
      <c r="D1474" s="3"/>
    </row>
    <row r="1475" spans="3:4" x14ac:dyDescent="0.25">
      <c r="C1475" s="2"/>
      <c r="D1475" s="2"/>
    </row>
    <row r="1476" spans="3:4" x14ac:dyDescent="0.25">
      <c r="C1476" s="2"/>
      <c r="D1476" s="2"/>
    </row>
    <row r="1477" spans="3:4" x14ac:dyDescent="0.25">
      <c r="C1477" s="2"/>
      <c r="D1477" s="2"/>
    </row>
    <row r="1478" spans="3:4" x14ac:dyDescent="0.25">
      <c r="C1478" s="2"/>
      <c r="D1478" s="2"/>
    </row>
    <row r="1479" spans="3:4" x14ac:dyDescent="0.25">
      <c r="C1479" s="2"/>
      <c r="D1479" s="2"/>
    </row>
    <row r="1480" spans="3:4" x14ac:dyDescent="0.25">
      <c r="C1480" s="2"/>
      <c r="D1480" s="2"/>
    </row>
    <row r="1481" spans="3:4" x14ac:dyDescent="0.25">
      <c r="C1481" s="2"/>
      <c r="D1481" s="2"/>
    </row>
    <row r="1482" spans="3:4" x14ac:dyDescent="0.25">
      <c r="C1482" s="2"/>
      <c r="D1482" s="2"/>
    </row>
    <row r="1483" spans="3:4" x14ac:dyDescent="0.25">
      <c r="C1483" s="2"/>
      <c r="D1483" s="2"/>
    </row>
    <row r="1484" spans="3:4" x14ac:dyDescent="0.25">
      <c r="C1484" s="3"/>
      <c r="D1484" s="3"/>
    </row>
    <row r="1485" spans="3:4" x14ac:dyDescent="0.25">
      <c r="C1485" s="2"/>
      <c r="D1485" s="2"/>
    </row>
    <row r="1486" spans="3:4" x14ac:dyDescent="0.25">
      <c r="C1486" s="2"/>
      <c r="D1486" s="2"/>
    </row>
    <row r="1487" spans="3:4" x14ac:dyDescent="0.25">
      <c r="C1487" s="2"/>
      <c r="D1487" s="2"/>
    </row>
    <row r="1488" spans="3:4" x14ac:dyDescent="0.25">
      <c r="C1488" s="2"/>
      <c r="D1488" s="2"/>
    </row>
    <row r="1489" spans="3:4" x14ac:dyDescent="0.25">
      <c r="C1489" s="2"/>
      <c r="D1489" s="2"/>
    </row>
    <row r="1490" spans="3:4" x14ac:dyDescent="0.25">
      <c r="C1490" s="2"/>
      <c r="D1490" s="2"/>
    </row>
    <row r="1491" spans="3:4" x14ac:dyDescent="0.25">
      <c r="C1491" s="2"/>
      <c r="D1491" s="2"/>
    </row>
    <row r="1492" spans="3:4" x14ac:dyDescent="0.25">
      <c r="C1492" s="2"/>
      <c r="D1492" s="2"/>
    </row>
    <row r="1493" spans="3:4" x14ac:dyDescent="0.25">
      <c r="C1493" s="2"/>
      <c r="D1493" s="2"/>
    </row>
    <row r="1494" spans="3:4" x14ac:dyDescent="0.25">
      <c r="C1494" s="3"/>
      <c r="D1494" s="3"/>
    </row>
    <row r="1495" spans="3:4" x14ac:dyDescent="0.25">
      <c r="C1495" s="2"/>
      <c r="D1495" s="2"/>
    </row>
    <row r="1496" spans="3:4" x14ac:dyDescent="0.25">
      <c r="C1496" s="2"/>
      <c r="D1496" s="2"/>
    </row>
    <row r="1497" spans="3:4" x14ac:dyDescent="0.25">
      <c r="C1497" s="2"/>
      <c r="D1497" s="2"/>
    </row>
    <row r="1498" spans="3:4" x14ac:dyDescent="0.25">
      <c r="C1498" s="2"/>
      <c r="D1498" s="2"/>
    </row>
    <row r="1499" spans="3:4" x14ac:dyDescent="0.25">
      <c r="C1499" s="2"/>
      <c r="D1499" s="2"/>
    </row>
    <row r="1500" spans="3:4" x14ac:dyDescent="0.25">
      <c r="C1500" s="2"/>
      <c r="D1500" s="2"/>
    </row>
    <row r="1501" spans="3:4" x14ac:dyDescent="0.25">
      <c r="C1501" s="2"/>
      <c r="D1501" s="2"/>
    </row>
    <row r="1502" spans="3:4" x14ac:dyDescent="0.25">
      <c r="C1502" s="2"/>
      <c r="D1502" s="2"/>
    </row>
    <row r="1503" spans="3:4" x14ac:dyDescent="0.25">
      <c r="C1503" s="2"/>
      <c r="D1503" s="2"/>
    </row>
    <row r="1504" spans="3:4" x14ac:dyDescent="0.25">
      <c r="C1504" s="3"/>
      <c r="D1504" s="3"/>
    </row>
    <row r="1505" spans="3:4" x14ac:dyDescent="0.25">
      <c r="C1505" s="2"/>
      <c r="D1505" s="2"/>
    </row>
    <row r="1506" spans="3:4" x14ac:dyDescent="0.25">
      <c r="C1506" s="2"/>
      <c r="D1506" s="2"/>
    </row>
    <row r="1507" spans="3:4" x14ac:dyDescent="0.25">
      <c r="C1507" s="2"/>
      <c r="D1507" s="2"/>
    </row>
    <row r="1508" spans="3:4" x14ac:dyDescent="0.25">
      <c r="C1508" s="2"/>
      <c r="D1508" s="2"/>
    </row>
    <row r="1509" spans="3:4" x14ac:dyDescent="0.25">
      <c r="C1509" s="2"/>
      <c r="D1509" s="2"/>
    </row>
    <row r="1510" spans="3:4" x14ac:dyDescent="0.25">
      <c r="C1510" s="2"/>
      <c r="D1510" s="2"/>
    </row>
    <row r="1511" spans="3:4" x14ac:dyDescent="0.25">
      <c r="C1511" s="2"/>
      <c r="D1511" s="2"/>
    </row>
    <row r="1512" spans="3:4" x14ac:dyDescent="0.25">
      <c r="C1512" s="2"/>
      <c r="D1512" s="2"/>
    </row>
    <row r="1513" spans="3:4" x14ac:dyDescent="0.25">
      <c r="C1513" s="2"/>
      <c r="D1513" s="2"/>
    </row>
    <row r="1514" spans="3:4" x14ac:dyDescent="0.25">
      <c r="C1514" s="3"/>
      <c r="D1514" s="3"/>
    </row>
    <row r="1515" spans="3:4" x14ac:dyDescent="0.25">
      <c r="C1515" s="2"/>
      <c r="D1515" s="2"/>
    </row>
    <row r="1516" spans="3:4" x14ac:dyDescent="0.25">
      <c r="C1516" s="2"/>
      <c r="D1516" s="2"/>
    </row>
    <row r="1517" spans="3:4" x14ac:dyDescent="0.25">
      <c r="C1517" s="2"/>
      <c r="D1517" s="2"/>
    </row>
    <row r="1518" spans="3:4" x14ac:dyDescent="0.25">
      <c r="C1518" s="2"/>
      <c r="D1518" s="2"/>
    </row>
    <row r="1519" spans="3:4" x14ac:dyDescent="0.25">
      <c r="C1519" s="2"/>
      <c r="D1519" s="2"/>
    </row>
    <row r="1520" spans="3:4" x14ac:dyDescent="0.25">
      <c r="C1520" s="2"/>
      <c r="D1520" s="2"/>
    </row>
    <row r="1521" spans="3:4" x14ac:dyDescent="0.25">
      <c r="C1521" s="2"/>
      <c r="D1521" s="2"/>
    </row>
    <row r="1522" spans="3:4" x14ac:dyDescent="0.25">
      <c r="C1522" s="2"/>
      <c r="D1522" s="2"/>
    </row>
    <row r="1523" spans="3:4" x14ac:dyDescent="0.25">
      <c r="C1523" s="2"/>
      <c r="D1523" s="2"/>
    </row>
    <row r="1524" spans="3:4" x14ac:dyDescent="0.25">
      <c r="C1524" s="3"/>
      <c r="D1524" s="3"/>
    </row>
    <row r="1525" spans="3:4" x14ac:dyDescent="0.25">
      <c r="C1525" s="2"/>
      <c r="D1525" s="2"/>
    </row>
    <row r="1526" spans="3:4" x14ac:dyDescent="0.25">
      <c r="C1526" s="2"/>
      <c r="D1526" s="2"/>
    </row>
    <row r="1527" spans="3:4" x14ac:dyDescent="0.25">
      <c r="C1527" s="2"/>
      <c r="D1527" s="2"/>
    </row>
    <row r="1528" spans="3:4" x14ac:dyDescent="0.25">
      <c r="C1528" s="2"/>
      <c r="D1528" s="2"/>
    </row>
    <row r="1529" spans="3:4" x14ac:dyDescent="0.25">
      <c r="C1529" s="2"/>
      <c r="D1529" s="2"/>
    </row>
    <row r="1530" spans="3:4" x14ac:dyDescent="0.25">
      <c r="C1530" s="2"/>
      <c r="D1530" s="2"/>
    </row>
    <row r="1531" spans="3:4" x14ac:dyDescent="0.25">
      <c r="C1531" s="2"/>
      <c r="D1531" s="2"/>
    </row>
    <row r="1532" spans="3:4" x14ac:dyDescent="0.25">
      <c r="C1532" s="2"/>
      <c r="D1532" s="2"/>
    </row>
    <row r="1533" spans="3:4" x14ac:dyDescent="0.25">
      <c r="C1533" s="2"/>
      <c r="D1533" s="2"/>
    </row>
    <row r="1534" spans="3:4" x14ac:dyDescent="0.25">
      <c r="C1534" s="3"/>
      <c r="D1534" s="3"/>
    </row>
    <row r="1535" spans="3:4" x14ac:dyDescent="0.25">
      <c r="C1535" s="2"/>
      <c r="D1535" s="2"/>
    </row>
    <row r="1536" spans="3:4" x14ac:dyDescent="0.25">
      <c r="C1536" s="2"/>
      <c r="D1536" s="2"/>
    </row>
    <row r="1537" spans="3:4" x14ac:dyDescent="0.25">
      <c r="C1537" s="2"/>
      <c r="D1537" s="2"/>
    </row>
    <row r="1538" spans="3:4" x14ac:dyDescent="0.25">
      <c r="C1538" s="2"/>
      <c r="D1538" s="2"/>
    </row>
    <row r="1539" spans="3:4" x14ac:dyDescent="0.25">
      <c r="C1539" s="2"/>
      <c r="D1539" s="2"/>
    </row>
    <row r="1540" spans="3:4" x14ac:dyDescent="0.25">
      <c r="C1540" s="2"/>
      <c r="D1540" s="2"/>
    </row>
    <row r="1541" spans="3:4" x14ac:dyDescent="0.25">
      <c r="C1541" s="2"/>
      <c r="D1541" s="2"/>
    </row>
    <row r="1542" spans="3:4" x14ac:dyDescent="0.25">
      <c r="C1542" s="2"/>
      <c r="D1542" s="2"/>
    </row>
    <row r="1543" spans="3:4" x14ac:dyDescent="0.25">
      <c r="C1543" s="2"/>
      <c r="D1543" s="2"/>
    </row>
    <row r="1544" spans="3:4" x14ac:dyDescent="0.25">
      <c r="C1544" s="3"/>
      <c r="D1544" s="3"/>
    </row>
    <row r="1545" spans="3:4" x14ac:dyDescent="0.25">
      <c r="C1545" s="2"/>
      <c r="D1545" s="2"/>
    </row>
    <row r="1546" spans="3:4" x14ac:dyDescent="0.25">
      <c r="C1546" s="2"/>
      <c r="D1546" s="2"/>
    </row>
    <row r="1547" spans="3:4" x14ac:dyDescent="0.25">
      <c r="C1547" s="2"/>
      <c r="D1547" s="2"/>
    </row>
    <row r="1548" spans="3:4" x14ac:dyDescent="0.25">
      <c r="C1548" s="2"/>
      <c r="D1548" s="2"/>
    </row>
    <row r="1549" spans="3:4" x14ac:dyDescent="0.25">
      <c r="C1549" s="2"/>
      <c r="D1549" s="2"/>
    </row>
    <row r="1550" spans="3:4" x14ac:dyDescent="0.25">
      <c r="C1550" s="2"/>
      <c r="D1550" s="2"/>
    </row>
    <row r="1551" spans="3:4" x14ac:dyDescent="0.25">
      <c r="C1551" s="2"/>
      <c r="D1551" s="2"/>
    </row>
    <row r="1552" spans="3:4" x14ac:dyDescent="0.25">
      <c r="C1552" s="2"/>
      <c r="D1552" s="2"/>
    </row>
    <row r="1553" spans="3:4" x14ac:dyDescent="0.25">
      <c r="C1553" s="2"/>
      <c r="D1553" s="2"/>
    </row>
    <row r="1554" spans="3:4" x14ac:dyDescent="0.25">
      <c r="C1554" s="3"/>
      <c r="D1554" s="3"/>
    </row>
    <row r="1555" spans="3:4" x14ac:dyDescent="0.25">
      <c r="C1555" s="2"/>
      <c r="D1555" s="2"/>
    </row>
    <row r="1556" spans="3:4" x14ac:dyDescent="0.25">
      <c r="C1556" s="2"/>
      <c r="D1556" s="2"/>
    </row>
    <row r="1557" spans="3:4" x14ac:dyDescent="0.25">
      <c r="C1557" s="2"/>
      <c r="D1557" s="2"/>
    </row>
    <row r="1558" spans="3:4" x14ac:dyDescent="0.25">
      <c r="C1558" s="2"/>
      <c r="D1558" s="2"/>
    </row>
    <row r="1559" spans="3:4" x14ac:dyDescent="0.25">
      <c r="C1559" s="2"/>
      <c r="D1559" s="2"/>
    </row>
    <row r="1560" spans="3:4" x14ac:dyDescent="0.25">
      <c r="C1560" s="2"/>
      <c r="D1560" s="2"/>
    </row>
    <row r="1561" spans="3:4" x14ac:dyDescent="0.25">
      <c r="C1561" s="2"/>
      <c r="D1561" s="2"/>
    </row>
    <row r="1562" spans="3:4" x14ac:dyDescent="0.25">
      <c r="C1562" s="2"/>
      <c r="D1562" s="2"/>
    </row>
    <row r="1563" spans="3:4" x14ac:dyDescent="0.25">
      <c r="C1563" s="2"/>
      <c r="D1563" s="2"/>
    </row>
    <row r="1564" spans="3:4" x14ac:dyDescent="0.25">
      <c r="C1564" s="3"/>
      <c r="D1564" s="3"/>
    </row>
    <row r="1565" spans="3:4" x14ac:dyDescent="0.25">
      <c r="C1565" s="2"/>
      <c r="D1565" s="2"/>
    </row>
    <row r="1566" spans="3:4" x14ac:dyDescent="0.25">
      <c r="C1566" s="2"/>
      <c r="D1566" s="2"/>
    </row>
    <row r="1567" spans="3:4" x14ac:dyDescent="0.25">
      <c r="C1567" s="2"/>
      <c r="D1567" s="2"/>
    </row>
    <row r="1568" spans="3:4" x14ac:dyDescent="0.25">
      <c r="C1568" s="2"/>
      <c r="D1568" s="2"/>
    </row>
    <row r="1569" spans="3:4" x14ac:dyDescent="0.25">
      <c r="C1569" s="2"/>
      <c r="D1569" s="2"/>
    </row>
    <row r="1570" spans="3:4" x14ac:dyDescent="0.25">
      <c r="C1570" s="2"/>
      <c r="D1570" s="2"/>
    </row>
    <row r="1571" spans="3:4" x14ac:dyDescent="0.25">
      <c r="C1571" s="2"/>
      <c r="D1571" s="2"/>
    </row>
    <row r="1572" spans="3:4" x14ac:dyDescent="0.25">
      <c r="C1572" s="2"/>
      <c r="D1572" s="2"/>
    </row>
    <row r="1573" spans="3:4" x14ac:dyDescent="0.25">
      <c r="C1573" s="2"/>
      <c r="D1573" s="2"/>
    </row>
    <row r="1574" spans="3:4" x14ac:dyDescent="0.25">
      <c r="C1574" s="3"/>
      <c r="D1574" s="3"/>
    </row>
    <row r="1575" spans="3:4" x14ac:dyDescent="0.25">
      <c r="C1575" s="2"/>
      <c r="D1575" s="2"/>
    </row>
    <row r="1576" spans="3:4" x14ac:dyDescent="0.25">
      <c r="C1576" s="2"/>
      <c r="D1576" s="2"/>
    </row>
    <row r="1577" spans="3:4" x14ac:dyDescent="0.25">
      <c r="C1577" s="2"/>
      <c r="D1577" s="2"/>
    </row>
    <row r="1578" spans="3:4" x14ac:dyDescent="0.25">
      <c r="C1578" s="2"/>
      <c r="D1578" s="2"/>
    </row>
    <row r="1579" spans="3:4" x14ac:dyDescent="0.25">
      <c r="C1579" s="2"/>
      <c r="D1579" s="2"/>
    </row>
    <row r="1580" spans="3:4" x14ac:dyDescent="0.25">
      <c r="C1580" s="2"/>
      <c r="D1580" s="2"/>
    </row>
    <row r="1581" spans="3:4" x14ac:dyDescent="0.25">
      <c r="C1581" s="2"/>
      <c r="D1581" s="2"/>
    </row>
    <row r="1582" spans="3:4" x14ac:dyDescent="0.25">
      <c r="C1582" s="2"/>
      <c r="D1582" s="2"/>
    </row>
    <row r="1583" spans="3:4" x14ac:dyDescent="0.25">
      <c r="C1583" s="2"/>
      <c r="D1583" s="2"/>
    </row>
    <row r="1584" spans="3:4" x14ac:dyDescent="0.25">
      <c r="C1584" s="3"/>
      <c r="D1584" s="3"/>
    </row>
    <row r="1585" spans="3:4" x14ac:dyDescent="0.25">
      <c r="C1585" s="2"/>
      <c r="D1585" s="2"/>
    </row>
    <row r="1586" spans="3:4" x14ac:dyDescent="0.25">
      <c r="C1586" s="2"/>
      <c r="D1586" s="2"/>
    </row>
    <row r="1587" spans="3:4" x14ac:dyDescent="0.25">
      <c r="C1587" s="2"/>
      <c r="D1587" s="2"/>
    </row>
    <row r="1588" spans="3:4" x14ac:dyDescent="0.25">
      <c r="C1588" s="2"/>
      <c r="D1588" s="2"/>
    </row>
    <row r="1589" spans="3:4" x14ac:dyDescent="0.25">
      <c r="C1589" s="2"/>
      <c r="D1589" s="2"/>
    </row>
    <row r="1590" spans="3:4" x14ac:dyDescent="0.25">
      <c r="C1590" s="2"/>
      <c r="D1590" s="2"/>
    </row>
    <row r="1591" spans="3:4" x14ac:dyDescent="0.25">
      <c r="C1591" s="2"/>
      <c r="D1591" s="2"/>
    </row>
    <row r="1592" spans="3:4" x14ac:dyDescent="0.25">
      <c r="C1592" s="2"/>
      <c r="D1592" s="2"/>
    </row>
    <row r="1593" spans="3:4" x14ac:dyDescent="0.25">
      <c r="C1593" s="2"/>
      <c r="D1593" s="2"/>
    </row>
    <row r="1594" spans="3:4" x14ac:dyDescent="0.25">
      <c r="C1594" s="3"/>
      <c r="D1594" s="3"/>
    </row>
    <row r="1595" spans="3:4" x14ac:dyDescent="0.25">
      <c r="C1595" s="2"/>
      <c r="D1595" s="2"/>
    </row>
    <row r="1596" spans="3:4" x14ac:dyDescent="0.25">
      <c r="C1596" s="2"/>
      <c r="D1596" s="2"/>
    </row>
    <row r="1597" spans="3:4" x14ac:dyDescent="0.25">
      <c r="C1597" s="2"/>
      <c r="D1597" s="2"/>
    </row>
    <row r="1598" spans="3:4" x14ac:dyDescent="0.25">
      <c r="C1598" s="2"/>
      <c r="D1598" s="2"/>
    </row>
    <row r="1599" spans="3:4" x14ac:dyDescent="0.25">
      <c r="C1599" s="2"/>
      <c r="D1599" s="2"/>
    </row>
    <row r="1600" spans="3:4" x14ac:dyDescent="0.25">
      <c r="C1600" s="2"/>
      <c r="D1600" s="2"/>
    </row>
    <row r="1601" spans="3:4" x14ac:dyDescent="0.25">
      <c r="C1601" s="2"/>
      <c r="D1601" s="2"/>
    </row>
    <row r="1602" spans="3:4" x14ac:dyDescent="0.25">
      <c r="C1602" s="2"/>
      <c r="D1602" s="2"/>
    </row>
    <row r="1603" spans="3:4" x14ac:dyDescent="0.25">
      <c r="C1603" s="2"/>
      <c r="D1603" s="2"/>
    </row>
    <row r="1604" spans="3:4" x14ac:dyDescent="0.25">
      <c r="C1604" s="2"/>
      <c r="D1604" s="2"/>
    </row>
    <row r="1605" spans="3:4" x14ac:dyDescent="0.25">
      <c r="C1605" s="3"/>
      <c r="D1605" s="3"/>
    </row>
    <row r="1606" spans="3:4" x14ac:dyDescent="0.25">
      <c r="C1606" s="2"/>
      <c r="D1606" s="2"/>
    </row>
    <row r="1607" spans="3:4" x14ac:dyDescent="0.25">
      <c r="C1607" s="2"/>
      <c r="D1607" s="2"/>
    </row>
    <row r="1608" spans="3:4" x14ac:dyDescent="0.25">
      <c r="C1608" s="2"/>
      <c r="D1608" s="2"/>
    </row>
    <row r="1609" spans="3:4" x14ac:dyDescent="0.25">
      <c r="C1609" s="2"/>
      <c r="D1609" s="2"/>
    </row>
    <row r="1610" spans="3:4" x14ac:dyDescent="0.25">
      <c r="C1610" s="2"/>
      <c r="D1610" s="2"/>
    </row>
    <row r="1611" spans="3:4" x14ac:dyDescent="0.25">
      <c r="C1611" s="2"/>
      <c r="D1611" s="2"/>
    </row>
    <row r="1612" spans="3:4" x14ac:dyDescent="0.25">
      <c r="C1612" s="2"/>
      <c r="D1612" s="2"/>
    </row>
    <row r="1613" spans="3:4" x14ac:dyDescent="0.25">
      <c r="C1613" s="2"/>
      <c r="D1613" s="2"/>
    </row>
    <row r="1614" spans="3:4" x14ac:dyDescent="0.25">
      <c r="C1614" s="2"/>
      <c r="D1614" s="2"/>
    </row>
    <row r="1615" spans="3:4" x14ac:dyDescent="0.25">
      <c r="C1615" s="3"/>
      <c r="D1615" s="3"/>
    </row>
    <row r="1616" spans="3:4" x14ac:dyDescent="0.25">
      <c r="C1616" s="2"/>
      <c r="D1616" s="2"/>
    </row>
    <row r="1617" spans="3:4" x14ac:dyDescent="0.25">
      <c r="C1617" s="2"/>
      <c r="D1617" s="2"/>
    </row>
    <row r="1618" spans="3:4" x14ac:dyDescent="0.25">
      <c r="C1618" s="2"/>
      <c r="D1618" s="2"/>
    </row>
    <row r="1619" spans="3:4" x14ac:dyDescent="0.25">
      <c r="C1619" s="2"/>
      <c r="D1619" s="2"/>
    </row>
    <row r="1620" spans="3:4" x14ac:dyDescent="0.25">
      <c r="C1620" s="2"/>
      <c r="D1620" s="2"/>
    </row>
    <row r="1621" spans="3:4" x14ac:dyDescent="0.25">
      <c r="C1621" s="2"/>
      <c r="D1621" s="2"/>
    </row>
    <row r="1622" spans="3:4" x14ac:dyDescent="0.25">
      <c r="C1622" s="2"/>
      <c r="D1622" s="2"/>
    </row>
    <row r="1623" spans="3:4" x14ac:dyDescent="0.25">
      <c r="C1623" s="2"/>
      <c r="D1623" s="2"/>
    </row>
    <row r="1624" spans="3:4" x14ac:dyDescent="0.25">
      <c r="C1624" s="2"/>
      <c r="D1624" s="2"/>
    </row>
    <row r="1625" spans="3:4" x14ac:dyDescent="0.25">
      <c r="C1625" s="3"/>
      <c r="D1625" s="3"/>
    </row>
    <row r="1626" spans="3:4" x14ac:dyDescent="0.25">
      <c r="C1626" s="2"/>
      <c r="D1626" s="2"/>
    </row>
    <row r="1627" spans="3:4" x14ac:dyDescent="0.25">
      <c r="C1627" s="2"/>
      <c r="D1627" s="2"/>
    </row>
    <row r="1628" spans="3:4" x14ac:dyDescent="0.25">
      <c r="C1628" s="2"/>
      <c r="D1628" s="2"/>
    </row>
    <row r="1629" spans="3:4" x14ac:dyDescent="0.25">
      <c r="C1629" s="2"/>
      <c r="D1629" s="2"/>
    </row>
    <row r="1630" spans="3:4" x14ac:dyDescent="0.25">
      <c r="C1630" s="2"/>
      <c r="D1630" s="2"/>
    </row>
    <row r="1631" spans="3:4" x14ac:dyDescent="0.25">
      <c r="C1631" s="2"/>
      <c r="D1631" s="2"/>
    </row>
    <row r="1632" spans="3:4" x14ac:dyDescent="0.25">
      <c r="C1632" s="2"/>
      <c r="D1632" s="2"/>
    </row>
    <row r="1633" spans="3:4" x14ac:dyDescent="0.25">
      <c r="C1633" s="2"/>
      <c r="D1633" s="2"/>
    </row>
    <row r="1634" spans="3:4" x14ac:dyDescent="0.25">
      <c r="C1634" s="2"/>
      <c r="D1634" s="2"/>
    </row>
    <row r="1635" spans="3:4" x14ac:dyDescent="0.25">
      <c r="C1635" s="3"/>
      <c r="D1635" s="3"/>
    </row>
    <row r="1636" spans="3:4" x14ac:dyDescent="0.25">
      <c r="C1636" s="2"/>
      <c r="D1636" s="2"/>
    </row>
    <row r="1637" spans="3:4" x14ac:dyDescent="0.25">
      <c r="C1637" s="2"/>
      <c r="D1637" s="2"/>
    </row>
    <row r="1638" spans="3:4" x14ac:dyDescent="0.25">
      <c r="C1638" s="2"/>
      <c r="D1638" s="2"/>
    </row>
    <row r="1639" spans="3:4" x14ac:dyDescent="0.25">
      <c r="C1639" s="2"/>
      <c r="D1639" s="2"/>
    </row>
    <row r="1640" spans="3:4" x14ac:dyDescent="0.25">
      <c r="C1640" s="2"/>
      <c r="D1640" s="2"/>
    </row>
    <row r="1641" spans="3:4" x14ac:dyDescent="0.25">
      <c r="C1641" s="2"/>
      <c r="D1641" s="2"/>
    </row>
    <row r="1642" spans="3:4" x14ac:dyDescent="0.25">
      <c r="C1642" s="2"/>
      <c r="D1642" s="2"/>
    </row>
    <row r="1643" spans="3:4" x14ac:dyDescent="0.25">
      <c r="C1643" s="2"/>
      <c r="D1643" s="2"/>
    </row>
    <row r="1644" spans="3:4" x14ac:dyDescent="0.25">
      <c r="C1644" s="2"/>
      <c r="D1644" s="2"/>
    </row>
    <row r="1645" spans="3:4" x14ac:dyDescent="0.25">
      <c r="C1645" s="3"/>
      <c r="D1645" s="3"/>
    </row>
    <row r="1646" spans="3:4" x14ac:dyDescent="0.25">
      <c r="C1646" s="2"/>
      <c r="D1646" s="2"/>
    </row>
    <row r="1647" spans="3:4" x14ac:dyDescent="0.25">
      <c r="C1647" s="2"/>
      <c r="D1647" s="2"/>
    </row>
    <row r="1648" spans="3:4" x14ac:dyDescent="0.25">
      <c r="C1648" s="2"/>
      <c r="D1648" s="2"/>
    </row>
    <row r="1649" spans="3:4" x14ac:dyDescent="0.25">
      <c r="C1649" s="2"/>
      <c r="D1649" s="2"/>
    </row>
    <row r="1650" spans="3:4" x14ac:dyDescent="0.25">
      <c r="C1650" s="2"/>
      <c r="D1650" s="2"/>
    </row>
    <row r="1651" spans="3:4" x14ac:dyDescent="0.25">
      <c r="C1651" s="2"/>
      <c r="D1651" s="2"/>
    </row>
    <row r="1652" spans="3:4" x14ac:dyDescent="0.25">
      <c r="C1652" s="2"/>
      <c r="D1652" s="2"/>
    </row>
    <row r="1653" spans="3:4" x14ac:dyDescent="0.25">
      <c r="C1653" s="2"/>
      <c r="D1653" s="2"/>
    </row>
    <row r="1654" spans="3:4" x14ac:dyDescent="0.25">
      <c r="C1654" s="2"/>
      <c r="D1654" s="2"/>
    </row>
    <row r="1655" spans="3:4" x14ac:dyDescent="0.25">
      <c r="C1655" s="3"/>
      <c r="D1655" s="3"/>
    </row>
    <row r="1656" spans="3:4" x14ac:dyDescent="0.25">
      <c r="C1656" s="2"/>
      <c r="D1656" s="2"/>
    </row>
    <row r="1657" spans="3:4" x14ac:dyDescent="0.25">
      <c r="C1657" s="2"/>
      <c r="D1657" s="2"/>
    </row>
    <row r="1658" spans="3:4" x14ac:dyDescent="0.25">
      <c r="C1658" s="2"/>
      <c r="D1658" s="2"/>
    </row>
    <row r="1659" spans="3:4" x14ac:dyDescent="0.25">
      <c r="C1659" s="2"/>
      <c r="D1659" s="2"/>
    </row>
    <row r="1660" spans="3:4" x14ac:dyDescent="0.25">
      <c r="C1660" s="2"/>
      <c r="D1660" s="2"/>
    </row>
    <row r="1661" spans="3:4" x14ac:dyDescent="0.25">
      <c r="C1661" s="2"/>
      <c r="D1661" s="2"/>
    </row>
    <row r="1662" spans="3:4" x14ac:dyDescent="0.25">
      <c r="C1662" s="2"/>
      <c r="D1662" s="2"/>
    </row>
    <row r="1663" spans="3:4" x14ac:dyDescent="0.25">
      <c r="C1663" s="2"/>
      <c r="D1663" s="2"/>
    </row>
    <row r="1664" spans="3:4" x14ac:dyDescent="0.25">
      <c r="C1664" s="2"/>
      <c r="D1664" s="2"/>
    </row>
    <row r="1665" spans="3:4" x14ac:dyDescent="0.25">
      <c r="C1665" s="3"/>
      <c r="D1665" s="3"/>
    </row>
    <row r="1666" spans="3:4" x14ac:dyDescent="0.25">
      <c r="C1666" s="2"/>
      <c r="D1666" s="2"/>
    </row>
    <row r="1667" spans="3:4" x14ac:dyDescent="0.25">
      <c r="C1667" s="2"/>
      <c r="D1667" s="2"/>
    </row>
    <row r="1668" spans="3:4" x14ac:dyDescent="0.25">
      <c r="C1668" s="2"/>
      <c r="D1668" s="2"/>
    </row>
    <row r="1669" spans="3:4" x14ac:dyDescent="0.25">
      <c r="C1669" s="2"/>
      <c r="D1669" s="2"/>
    </row>
    <row r="1670" spans="3:4" x14ac:dyDescent="0.25">
      <c r="C1670" s="2"/>
      <c r="D1670" s="2"/>
    </row>
    <row r="1671" spans="3:4" x14ac:dyDescent="0.25">
      <c r="C1671" s="2"/>
      <c r="D1671" s="2"/>
    </row>
    <row r="1672" spans="3:4" x14ac:dyDescent="0.25">
      <c r="C1672" s="2"/>
      <c r="D1672" s="2"/>
    </row>
    <row r="1673" spans="3:4" x14ac:dyDescent="0.25">
      <c r="C1673" s="2"/>
      <c r="D1673" s="2"/>
    </row>
    <row r="1674" spans="3:4" x14ac:dyDescent="0.25">
      <c r="C1674" s="2"/>
      <c r="D1674" s="2"/>
    </row>
    <row r="1675" spans="3:4" x14ac:dyDescent="0.25">
      <c r="C1675" s="3"/>
      <c r="D1675" s="3"/>
    </row>
    <row r="1676" spans="3:4" x14ac:dyDescent="0.25">
      <c r="C1676" s="2"/>
      <c r="D1676" s="2"/>
    </row>
    <row r="1677" spans="3:4" x14ac:dyDescent="0.25">
      <c r="C1677" s="2"/>
      <c r="D1677" s="2"/>
    </row>
    <row r="1678" spans="3:4" x14ac:dyDescent="0.25">
      <c r="C1678" s="2"/>
      <c r="D1678" s="2"/>
    </row>
    <row r="1679" spans="3:4" x14ac:dyDescent="0.25">
      <c r="C1679" s="2"/>
      <c r="D1679" s="2"/>
    </row>
    <row r="1680" spans="3:4" x14ac:dyDescent="0.25">
      <c r="C1680" s="2"/>
      <c r="D1680" s="2"/>
    </row>
    <row r="1681" spans="3:4" x14ac:dyDescent="0.25">
      <c r="C1681" s="2"/>
      <c r="D1681" s="2"/>
    </row>
    <row r="1682" spans="3:4" x14ac:dyDescent="0.25">
      <c r="C1682" s="2"/>
      <c r="D1682" s="2"/>
    </row>
    <row r="1683" spans="3:4" x14ac:dyDescent="0.25">
      <c r="C1683" s="2"/>
      <c r="D1683" s="2"/>
    </row>
    <row r="1684" spans="3:4" x14ac:dyDescent="0.25">
      <c r="C1684" s="2"/>
      <c r="D1684" s="2"/>
    </row>
    <row r="1685" spans="3:4" x14ac:dyDescent="0.25">
      <c r="C1685" s="3"/>
      <c r="D1685" s="3"/>
    </row>
    <row r="1686" spans="3:4" x14ac:dyDescent="0.25">
      <c r="C1686" s="2"/>
      <c r="D1686" s="2"/>
    </row>
    <row r="1687" spans="3:4" x14ac:dyDescent="0.25">
      <c r="C1687" s="2"/>
      <c r="D1687" s="2"/>
    </row>
    <row r="1688" spans="3:4" x14ac:dyDescent="0.25">
      <c r="C1688" s="2"/>
      <c r="D1688" s="2"/>
    </row>
    <row r="1689" spans="3:4" x14ac:dyDescent="0.25">
      <c r="C1689" s="2"/>
      <c r="D1689" s="2"/>
    </row>
    <row r="1690" spans="3:4" x14ac:dyDescent="0.25">
      <c r="C1690" s="2"/>
      <c r="D1690" s="2"/>
    </row>
    <row r="1691" spans="3:4" x14ac:dyDescent="0.25">
      <c r="C1691" s="2"/>
      <c r="D1691" s="2"/>
    </row>
    <row r="1692" spans="3:4" x14ac:dyDescent="0.25">
      <c r="C1692" s="2"/>
      <c r="D1692" s="2"/>
    </row>
    <row r="1693" spans="3:4" x14ac:dyDescent="0.25">
      <c r="C1693" s="2"/>
      <c r="D1693" s="2"/>
    </row>
    <row r="1694" spans="3:4" x14ac:dyDescent="0.25">
      <c r="C1694" s="2"/>
      <c r="D1694" s="2"/>
    </row>
    <row r="1695" spans="3:4" x14ac:dyDescent="0.25">
      <c r="C1695" s="3"/>
      <c r="D1695" s="3"/>
    </row>
    <row r="1696" spans="3:4" x14ac:dyDescent="0.25">
      <c r="C1696" s="2"/>
      <c r="D1696" s="2"/>
    </row>
    <row r="1697" spans="3:4" x14ac:dyDescent="0.25">
      <c r="C1697" s="2"/>
      <c r="D1697" s="2"/>
    </row>
    <row r="1698" spans="3:4" x14ac:dyDescent="0.25">
      <c r="C1698" s="2"/>
      <c r="D1698" s="2"/>
    </row>
    <row r="1699" spans="3:4" x14ac:dyDescent="0.25">
      <c r="C1699" s="2"/>
      <c r="D1699" s="2"/>
    </row>
    <row r="1700" spans="3:4" x14ac:dyDescent="0.25">
      <c r="C1700" s="2"/>
      <c r="D1700" s="2"/>
    </row>
    <row r="1701" spans="3:4" x14ac:dyDescent="0.25">
      <c r="C1701" s="2"/>
      <c r="D1701" s="2"/>
    </row>
    <row r="1702" spans="3:4" x14ac:dyDescent="0.25">
      <c r="C1702" s="2"/>
      <c r="D1702" s="2"/>
    </row>
    <row r="1703" spans="3:4" x14ac:dyDescent="0.25">
      <c r="C1703" s="2"/>
      <c r="D1703" s="2"/>
    </row>
    <row r="1704" spans="3:4" x14ac:dyDescent="0.25">
      <c r="C1704" s="2"/>
      <c r="D1704" s="2"/>
    </row>
    <row r="1705" spans="3:4" x14ac:dyDescent="0.25">
      <c r="C1705" s="3"/>
      <c r="D1705" s="3"/>
    </row>
    <row r="1706" spans="3:4" x14ac:dyDescent="0.25">
      <c r="C1706" s="2"/>
      <c r="D1706" s="2"/>
    </row>
    <row r="1707" spans="3:4" x14ac:dyDescent="0.25">
      <c r="C1707" s="2"/>
      <c r="D1707" s="2"/>
    </row>
    <row r="1708" spans="3:4" x14ac:dyDescent="0.25">
      <c r="C1708" s="2"/>
      <c r="D1708" s="2"/>
    </row>
    <row r="1709" spans="3:4" x14ac:dyDescent="0.25">
      <c r="C1709" s="2"/>
      <c r="D1709" s="2"/>
    </row>
    <row r="1710" spans="3:4" x14ac:dyDescent="0.25">
      <c r="C1710" s="2"/>
      <c r="D1710" s="2"/>
    </row>
    <row r="1711" spans="3:4" x14ac:dyDescent="0.25">
      <c r="C1711" s="2"/>
      <c r="D1711" s="2"/>
    </row>
    <row r="1712" spans="3:4" x14ac:dyDescent="0.25">
      <c r="C1712" s="2"/>
      <c r="D1712" s="2"/>
    </row>
    <row r="1713" spans="3:4" x14ac:dyDescent="0.25">
      <c r="C1713" s="2"/>
      <c r="D1713" s="2"/>
    </row>
    <row r="1714" spans="3:4" x14ac:dyDescent="0.25">
      <c r="C1714" s="2"/>
      <c r="D1714" s="2"/>
    </row>
    <row r="1715" spans="3:4" x14ac:dyDescent="0.25">
      <c r="C1715" s="3"/>
      <c r="D1715" s="3"/>
    </row>
    <row r="1716" spans="3:4" x14ac:dyDescent="0.25">
      <c r="C1716" s="2"/>
      <c r="D1716" s="2"/>
    </row>
    <row r="1717" spans="3:4" x14ac:dyDescent="0.25">
      <c r="C1717" s="2"/>
      <c r="D1717" s="2"/>
    </row>
    <row r="1718" spans="3:4" x14ac:dyDescent="0.25">
      <c r="C1718" s="2"/>
      <c r="D1718" s="2"/>
    </row>
    <row r="1719" spans="3:4" x14ac:dyDescent="0.25">
      <c r="C1719" s="2"/>
      <c r="D1719" s="2"/>
    </row>
    <row r="1720" spans="3:4" x14ac:dyDescent="0.25">
      <c r="C1720" s="2"/>
      <c r="D1720" s="2"/>
    </row>
    <row r="1721" spans="3:4" x14ac:dyDescent="0.25">
      <c r="C1721" s="2"/>
      <c r="D1721" s="2"/>
    </row>
    <row r="1722" spans="3:4" x14ac:dyDescent="0.25">
      <c r="C1722" s="2"/>
      <c r="D1722" s="2"/>
    </row>
    <row r="1723" spans="3:4" x14ac:dyDescent="0.25">
      <c r="C1723" s="2"/>
      <c r="D1723" s="2"/>
    </row>
    <row r="1724" spans="3:4" x14ac:dyDescent="0.25">
      <c r="C1724" s="2"/>
      <c r="D1724" s="2"/>
    </row>
    <row r="1725" spans="3:4" x14ac:dyDescent="0.25">
      <c r="C1725" s="3"/>
      <c r="D1725" s="3"/>
    </row>
    <row r="1726" spans="3:4" x14ac:dyDescent="0.25">
      <c r="C1726" s="2"/>
      <c r="D1726" s="2"/>
    </row>
    <row r="1727" spans="3:4" x14ac:dyDescent="0.25">
      <c r="C1727" s="2"/>
      <c r="D1727" s="2"/>
    </row>
    <row r="1728" spans="3:4" x14ac:dyDescent="0.25">
      <c r="C1728" s="2"/>
      <c r="D1728" s="2"/>
    </row>
    <row r="1729" spans="3:4" x14ac:dyDescent="0.25">
      <c r="C1729" s="2"/>
      <c r="D1729" s="2"/>
    </row>
    <row r="1730" spans="3:4" x14ac:dyDescent="0.25">
      <c r="C1730" s="2"/>
      <c r="D1730" s="2"/>
    </row>
    <row r="1731" spans="3:4" x14ac:dyDescent="0.25">
      <c r="C1731" s="2"/>
      <c r="D1731" s="2"/>
    </row>
    <row r="1732" spans="3:4" x14ac:dyDescent="0.25">
      <c r="C1732" s="2"/>
      <c r="D1732" s="2"/>
    </row>
    <row r="1733" spans="3:4" x14ac:dyDescent="0.25">
      <c r="C1733" s="2"/>
      <c r="D1733" s="2"/>
    </row>
    <row r="1734" spans="3:4" x14ac:dyDescent="0.25">
      <c r="C1734" s="2"/>
      <c r="D1734" s="2"/>
    </row>
    <row r="1735" spans="3:4" x14ac:dyDescent="0.25">
      <c r="C1735" s="3"/>
      <c r="D1735" s="3"/>
    </row>
    <row r="1736" spans="3:4" x14ac:dyDescent="0.25">
      <c r="C1736" s="2"/>
      <c r="D1736" s="2"/>
    </row>
    <row r="1737" spans="3:4" x14ac:dyDescent="0.25">
      <c r="C1737" s="2"/>
      <c r="D1737" s="2"/>
    </row>
    <row r="1738" spans="3:4" x14ac:dyDescent="0.25">
      <c r="C1738" s="2"/>
      <c r="D1738" s="2"/>
    </row>
    <row r="1739" spans="3:4" x14ac:dyDescent="0.25">
      <c r="C1739" s="2"/>
      <c r="D1739" s="2"/>
    </row>
    <row r="1740" spans="3:4" x14ac:dyDescent="0.25">
      <c r="C1740" s="2"/>
      <c r="D1740" s="2"/>
    </row>
    <row r="1741" spans="3:4" x14ac:dyDescent="0.25">
      <c r="C1741" s="2"/>
      <c r="D1741" s="2"/>
    </row>
    <row r="1742" spans="3:4" x14ac:dyDescent="0.25">
      <c r="C1742" s="2"/>
      <c r="D1742" s="2"/>
    </row>
    <row r="1743" spans="3:4" x14ac:dyDescent="0.25">
      <c r="C1743" s="2"/>
      <c r="D1743" s="2"/>
    </row>
    <row r="1744" spans="3:4" x14ac:dyDescent="0.25">
      <c r="C1744" s="2"/>
      <c r="D1744" s="2"/>
    </row>
    <row r="1745" spans="3:4" x14ac:dyDescent="0.25">
      <c r="C1745" s="3"/>
      <c r="D1745" s="3"/>
    </row>
    <row r="1746" spans="3:4" x14ac:dyDescent="0.25">
      <c r="C1746" s="2"/>
      <c r="D1746" s="2"/>
    </row>
    <row r="1747" spans="3:4" x14ac:dyDescent="0.25">
      <c r="C1747" s="2"/>
      <c r="D1747" s="2"/>
    </row>
    <row r="1748" spans="3:4" x14ac:dyDescent="0.25">
      <c r="C1748" s="2"/>
      <c r="D1748" s="2"/>
    </row>
    <row r="1749" spans="3:4" x14ac:dyDescent="0.25">
      <c r="C1749" s="2"/>
      <c r="D1749" s="2"/>
    </row>
    <row r="1750" spans="3:4" x14ac:dyDescent="0.25">
      <c r="C1750" s="2"/>
      <c r="D1750" s="2"/>
    </row>
    <row r="1751" spans="3:4" x14ac:dyDescent="0.25">
      <c r="C1751" s="2"/>
      <c r="D1751" s="2"/>
    </row>
    <row r="1752" spans="3:4" x14ac:dyDescent="0.25">
      <c r="C1752" s="2"/>
      <c r="D1752" s="2"/>
    </row>
    <row r="1753" spans="3:4" x14ac:dyDescent="0.25">
      <c r="C1753" s="2"/>
      <c r="D1753" s="2"/>
    </row>
    <row r="1754" spans="3:4" x14ac:dyDescent="0.25">
      <c r="C1754" s="2"/>
      <c r="D1754" s="2"/>
    </row>
    <row r="1755" spans="3:4" x14ac:dyDescent="0.25">
      <c r="C1755" s="3"/>
      <c r="D1755" s="3"/>
    </row>
    <row r="1756" spans="3:4" x14ac:dyDescent="0.25">
      <c r="C1756" s="2"/>
      <c r="D1756" s="2"/>
    </row>
    <row r="1757" spans="3:4" x14ac:dyDescent="0.25">
      <c r="C1757" s="2"/>
      <c r="D1757" s="2"/>
    </row>
    <row r="1758" spans="3:4" x14ac:dyDescent="0.25">
      <c r="C1758" s="2"/>
      <c r="D1758" s="2"/>
    </row>
    <row r="1759" spans="3:4" x14ac:dyDescent="0.25">
      <c r="C1759" s="2"/>
      <c r="D1759" s="2"/>
    </row>
    <row r="1760" spans="3:4" x14ac:dyDescent="0.25">
      <c r="C1760" s="2"/>
      <c r="D1760" s="2"/>
    </row>
    <row r="1761" spans="3:4" x14ac:dyDescent="0.25">
      <c r="C1761" s="2"/>
      <c r="D1761" s="2"/>
    </row>
    <row r="1762" spans="3:4" x14ac:dyDescent="0.25">
      <c r="C1762" s="2"/>
      <c r="D1762" s="2"/>
    </row>
    <row r="1763" spans="3:4" x14ac:dyDescent="0.25">
      <c r="C1763" s="2"/>
      <c r="D1763" s="2"/>
    </row>
    <row r="1764" spans="3:4" x14ac:dyDescent="0.25">
      <c r="C1764" s="2"/>
      <c r="D1764" s="2"/>
    </row>
    <row r="1765" spans="3:4" x14ac:dyDescent="0.25">
      <c r="C1765" s="3"/>
      <c r="D1765" s="3"/>
    </row>
    <row r="1766" spans="3:4" x14ac:dyDescent="0.25">
      <c r="C1766" s="2"/>
      <c r="D1766" s="2"/>
    </row>
    <row r="1767" spans="3:4" x14ac:dyDescent="0.25">
      <c r="C1767" s="2"/>
      <c r="D1767" s="2"/>
    </row>
    <row r="1768" spans="3:4" x14ac:dyDescent="0.25">
      <c r="C1768" s="2"/>
      <c r="D1768" s="2"/>
    </row>
    <row r="1769" spans="3:4" x14ac:dyDescent="0.25">
      <c r="C1769" s="2"/>
      <c r="D1769" s="2"/>
    </row>
    <row r="1770" spans="3:4" x14ac:dyDescent="0.25">
      <c r="C1770" s="2"/>
      <c r="D1770" s="2"/>
    </row>
    <row r="1771" spans="3:4" x14ac:dyDescent="0.25">
      <c r="C1771" s="2"/>
      <c r="D1771" s="2"/>
    </row>
    <row r="1772" spans="3:4" x14ac:dyDescent="0.25">
      <c r="C1772" s="2"/>
      <c r="D1772" s="2"/>
    </row>
    <row r="1773" spans="3:4" x14ac:dyDescent="0.25">
      <c r="C1773" s="2"/>
      <c r="D1773" s="2"/>
    </row>
    <row r="1774" spans="3:4" x14ac:dyDescent="0.25">
      <c r="C1774" s="2"/>
      <c r="D1774" s="2"/>
    </row>
    <row r="1775" spans="3:4" x14ac:dyDescent="0.25">
      <c r="C1775" s="3"/>
      <c r="D1775" s="3"/>
    </row>
    <row r="1776" spans="3:4" x14ac:dyDescent="0.25">
      <c r="C1776" s="2"/>
      <c r="D1776" s="2"/>
    </row>
    <row r="1777" spans="3:4" x14ac:dyDescent="0.25">
      <c r="C1777" s="2"/>
      <c r="D1777" s="2"/>
    </row>
    <row r="1778" spans="3:4" x14ac:dyDescent="0.25">
      <c r="C1778" s="2"/>
      <c r="D1778" s="2"/>
    </row>
    <row r="1779" spans="3:4" x14ac:dyDescent="0.25">
      <c r="C1779" s="2"/>
      <c r="D1779" s="2"/>
    </row>
    <row r="1780" spans="3:4" x14ac:dyDescent="0.25">
      <c r="C1780" s="2"/>
      <c r="D1780" s="2"/>
    </row>
    <row r="1781" spans="3:4" x14ac:dyDescent="0.25">
      <c r="C1781" s="2"/>
      <c r="D1781" s="2"/>
    </row>
    <row r="1782" spans="3:4" x14ac:dyDescent="0.25">
      <c r="C1782" s="2"/>
      <c r="D1782" s="2"/>
    </row>
    <row r="1783" spans="3:4" x14ac:dyDescent="0.25">
      <c r="C1783" s="3"/>
      <c r="D1783" s="3"/>
    </row>
    <row r="1784" spans="3:4" x14ac:dyDescent="0.25">
      <c r="C1784" s="2"/>
      <c r="D1784" s="2"/>
    </row>
    <row r="1785" spans="3:4" x14ac:dyDescent="0.25">
      <c r="C1785" s="2"/>
      <c r="D1785" s="2"/>
    </row>
    <row r="1786" spans="3:4" x14ac:dyDescent="0.25">
      <c r="C1786" s="2"/>
      <c r="D1786" s="2"/>
    </row>
    <row r="1787" spans="3:4" x14ac:dyDescent="0.25">
      <c r="C1787" s="2"/>
      <c r="D1787" s="2"/>
    </row>
    <row r="1788" spans="3:4" x14ac:dyDescent="0.25">
      <c r="C1788" s="2"/>
      <c r="D1788" s="2"/>
    </row>
    <row r="1789" spans="3:4" x14ac:dyDescent="0.25">
      <c r="C1789" s="4"/>
      <c r="D1789" s="4"/>
    </row>
  </sheetData>
  <conditionalFormatting sqref="G1:G21 G23:G41 G43:G61 G63:G81 G83:G101 G103:G121 G123:G141 G143:G161 G163:G181 G183:G201 G203:G1048576">
    <cfRule type="duplicateValues" dxfId="92" priority="12"/>
  </conditionalFormatting>
  <conditionalFormatting sqref="G22">
    <cfRule type="duplicateValues" dxfId="91" priority="11"/>
  </conditionalFormatting>
  <conditionalFormatting sqref="G42">
    <cfRule type="duplicateValues" dxfId="90" priority="10"/>
  </conditionalFormatting>
  <conditionalFormatting sqref="G62">
    <cfRule type="duplicateValues" dxfId="89" priority="9"/>
  </conditionalFormatting>
  <conditionalFormatting sqref="G82">
    <cfRule type="duplicateValues" dxfId="88" priority="8"/>
  </conditionalFormatting>
  <conditionalFormatting sqref="G102">
    <cfRule type="duplicateValues" dxfId="87" priority="7"/>
  </conditionalFormatting>
  <conditionalFormatting sqref="G122">
    <cfRule type="duplicateValues" dxfId="86" priority="6"/>
  </conditionalFormatting>
  <conditionalFormatting sqref="G142">
    <cfRule type="duplicateValues" dxfId="85" priority="5"/>
  </conditionalFormatting>
  <conditionalFormatting sqref="G162">
    <cfRule type="duplicateValues" dxfId="84" priority="4"/>
  </conditionalFormatting>
  <conditionalFormatting sqref="G182">
    <cfRule type="duplicateValues" dxfId="83" priority="3"/>
  </conditionalFormatting>
  <conditionalFormatting sqref="G202">
    <cfRule type="duplicateValues" dxfId="82" priority="2"/>
  </conditionalFormatting>
  <conditionalFormatting sqref="G1:G1048576">
    <cfRule type="duplicateValues" dxfId="81" priority="1"/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workbookViewId="0">
      <pane ySplit="1" topLeftCell="A74" activePane="bottomLeft" state="frozen"/>
      <selection pane="bottomLeft" activeCell="H147" sqref="H147"/>
    </sheetView>
  </sheetViews>
  <sheetFormatPr baseColWidth="10" defaultColWidth="11.42578125" defaultRowHeight="15" x14ac:dyDescent="0.25"/>
  <cols>
    <col min="1" max="1" width="8.140625" bestFit="1" customWidth="1"/>
    <col min="2" max="2" width="26.140625" bestFit="1" customWidth="1"/>
    <col min="3" max="3" width="50.28515625" bestFit="1" customWidth="1"/>
    <col min="4" max="4" width="48.85546875" bestFit="1" customWidth="1"/>
    <col min="5" max="5" width="4.42578125" bestFit="1" customWidth="1"/>
    <col min="6" max="6" width="5" bestFit="1" customWidth="1"/>
    <col min="7" max="7" width="24.28515625" bestFit="1" customWidth="1"/>
    <col min="8" max="8" width="19.28515625" bestFit="1" customWidth="1"/>
    <col min="9" max="9" width="94.5703125" bestFit="1" customWidth="1"/>
  </cols>
  <sheetData>
    <row r="1" spans="1:9" s="7" customFormat="1" ht="18.75" customHeight="1" x14ac:dyDescent="0.2">
      <c r="A1" s="5" t="s">
        <v>405</v>
      </c>
      <c r="B1" s="6" t="s">
        <v>406</v>
      </c>
      <c r="C1" s="6" t="s">
        <v>407</v>
      </c>
      <c r="D1" s="6" t="s">
        <v>408</v>
      </c>
      <c r="E1" s="6" t="s">
        <v>409</v>
      </c>
      <c r="F1" s="6" t="s">
        <v>410</v>
      </c>
      <c r="G1" s="6" t="s">
        <v>411</v>
      </c>
      <c r="H1" s="6" t="s">
        <v>412</v>
      </c>
    </row>
    <row r="2" spans="1:9" x14ac:dyDescent="0.25">
      <c r="A2" t="s">
        <v>413</v>
      </c>
      <c r="B2" t="s">
        <v>414</v>
      </c>
      <c r="C2" t="s">
        <v>415</v>
      </c>
      <c r="D2" t="s">
        <v>416</v>
      </c>
      <c r="F2">
        <v>2800</v>
      </c>
      <c r="G2" t="s">
        <v>417</v>
      </c>
    </row>
    <row r="3" spans="1:9" x14ac:dyDescent="0.25">
      <c r="A3" t="s">
        <v>418</v>
      </c>
      <c r="B3" t="s">
        <v>419</v>
      </c>
      <c r="C3" t="s">
        <v>420</v>
      </c>
      <c r="D3" t="s">
        <v>421</v>
      </c>
      <c r="F3">
        <v>2140</v>
      </c>
      <c r="G3" t="s">
        <v>422</v>
      </c>
    </row>
    <row r="4" spans="1:9" x14ac:dyDescent="0.25">
      <c r="A4" t="s">
        <v>423</v>
      </c>
      <c r="B4" t="s">
        <v>424</v>
      </c>
      <c r="C4" t="s">
        <v>425</v>
      </c>
      <c r="D4" t="s">
        <v>426</v>
      </c>
      <c r="F4">
        <v>2590</v>
      </c>
      <c r="G4" t="s">
        <v>427</v>
      </c>
    </row>
    <row r="5" spans="1:9" x14ac:dyDescent="0.25">
      <c r="A5" t="s">
        <v>428</v>
      </c>
      <c r="B5" t="s">
        <v>429</v>
      </c>
      <c r="C5" t="s">
        <v>430</v>
      </c>
      <c r="D5" t="s">
        <v>431</v>
      </c>
      <c r="F5">
        <v>2980</v>
      </c>
      <c r="G5" t="s">
        <v>432</v>
      </c>
    </row>
    <row r="6" spans="1:9" x14ac:dyDescent="0.25">
      <c r="A6" t="s">
        <v>433</v>
      </c>
      <c r="B6" t="s">
        <v>434</v>
      </c>
      <c r="C6" t="s">
        <v>435</v>
      </c>
      <c r="D6" t="s">
        <v>436</v>
      </c>
      <c r="F6">
        <v>2275</v>
      </c>
      <c r="G6" t="s">
        <v>437</v>
      </c>
    </row>
    <row r="7" spans="1:9" x14ac:dyDescent="0.25">
      <c r="A7" t="s">
        <v>438</v>
      </c>
      <c r="B7" t="s">
        <v>439</v>
      </c>
      <c r="C7" t="s">
        <v>440</v>
      </c>
      <c r="D7" t="s">
        <v>441</v>
      </c>
      <c r="F7">
        <v>2660</v>
      </c>
      <c r="G7" t="s">
        <v>442</v>
      </c>
    </row>
    <row r="8" spans="1:9" x14ac:dyDescent="0.25">
      <c r="A8" t="s">
        <v>443</v>
      </c>
      <c r="B8" t="s">
        <v>444</v>
      </c>
      <c r="C8" t="s">
        <v>445</v>
      </c>
      <c r="D8" t="s">
        <v>446</v>
      </c>
      <c r="F8">
        <v>2180</v>
      </c>
      <c r="G8" t="s">
        <v>447</v>
      </c>
    </row>
    <row r="9" spans="1:9" x14ac:dyDescent="0.25">
      <c r="A9" t="s">
        <v>448</v>
      </c>
      <c r="B9" t="s">
        <v>449</v>
      </c>
      <c r="C9" t="s">
        <v>450</v>
      </c>
      <c r="D9" t="s">
        <v>451</v>
      </c>
      <c r="F9">
        <v>1030</v>
      </c>
      <c r="G9" t="s">
        <v>452</v>
      </c>
    </row>
    <row r="10" spans="1:9" x14ac:dyDescent="0.25">
      <c r="A10" t="s">
        <v>453</v>
      </c>
      <c r="B10" t="s">
        <v>454</v>
      </c>
      <c r="C10" t="s">
        <v>455</v>
      </c>
      <c r="D10" t="s">
        <v>456</v>
      </c>
      <c r="F10">
        <v>1780</v>
      </c>
      <c r="G10" t="s">
        <v>457</v>
      </c>
    </row>
    <row r="11" spans="1:9" x14ac:dyDescent="0.25">
      <c r="A11" t="s">
        <v>458</v>
      </c>
      <c r="B11" t="s">
        <v>459</v>
      </c>
      <c r="C11" t="s">
        <v>460</v>
      </c>
      <c r="D11" t="s">
        <v>461</v>
      </c>
      <c r="F11">
        <v>1300</v>
      </c>
      <c r="G11" t="s">
        <v>462</v>
      </c>
    </row>
    <row r="12" spans="1:9" x14ac:dyDescent="0.25">
      <c r="A12" t="s">
        <v>463</v>
      </c>
      <c r="B12" t="s">
        <v>464</v>
      </c>
      <c r="C12" t="s">
        <v>465</v>
      </c>
      <c r="D12" t="s">
        <v>466</v>
      </c>
      <c r="F12">
        <v>1080</v>
      </c>
      <c r="G12" t="s">
        <v>452</v>
      </c>
      <c r="H12" t="s">
        <v>467</v>
      </c>
    </row>
    <row r="13" spans="1:9" x14ac:dyDescent="0.25">
      <c r="A13" t="s">
        <v>468</v>
      </c>
      <c r="B13" t="s">
        <v>469</v>
      </c>
      <c r="C13" t="s">
        <v>470</v>
      </c>
      <c r="D13" t="s">
        <v>471</v>
      </c>
      <c r="F13">
        <v>1160</v>
      </c>
      <c r="G13" t="s">
        <v>452</v>
      </c>
      <c r="H13" t="s">
        <v>472</v>
      </c>
    </row>
    <row r="14" spans="1:9" x14ac:dyDescent="0.25">
      <c r="A14" t="s">
        <v>473</v>
      </c>
      <c r="B14" t="s">
        <v>474</v>
      </c>
      <c r="C14" t="s">
        <v>475</v>
      </c>
      <c r="D14" t="s">
        <v>476</v>
      </c>
      <c r="F14">
        <v>1200</v>
      </c>
      <c r="G14" t="s">
        <v>452</v>
      </c>
      <c r="I14" t="s">
        <v>477</v>
      </c>
    </row>
    <row r="15" spans="1:9" x14ac:dyDescent="0.25">
      <c r="A15" t="s">
        <v>478</v>
      </c>
      <c r="B15" t="s">
        <v>479</v>
      </c>
      <c r="C15" t="s">
        <v>480</v>
      </c>
      <c r="D15" t="s">
        <v>481</v>
      </c>
      <c r="F15">
        <v>1420</v>
      </c>
      <c r="G15" t="s">
        <v>482</v>
      </c>
    </row>
    <row r="16" spans="1:9" x14ac:dyDescent="0.25">
      <c r="A16" t="s">
        <v>483</v>
      </c>
      <c r="B16" t="s">
        <v>484</v>
      </c>
      <c r="C16" t="s">
        <v>485</v>
      </c>
      <c r="D16" t="s">
        <v>486</v>
      </c>
      <c r="F16">
        <v>1435</v>
      </c>
      <c r="G16" t="s">
        <v>487</v>
      </c>
      <c r="H16" t="s">
        <v>488</v>
      </c>
    </row>
    <row r="17" spans="1:9" x14ac:dyDescent="0.25">
      <c r="A17" t="s">
        <v>489</v>
      </c>
      <c r="B17" t="s">
        <v>490</v>
      </c>
      <c r="C17" t="s">
        <v>491</v>
      </c>
      <c r="D17" t="s">
        <v>492</v>
      </c>
      <c r="F17">
        <v>1360</v>
      </c>
      <c r="G17" t="s">
        <v>493</v>
      </c>
      <c r="H17" t="s">
        <v>494</v>
      </c>
    </row>
    <row r="18" spans="1:9" x14ac:dyDescent="0.25">
      <c r="A18" t="s">
        <v>495</v>
      </c>
      <c r="B18" t="s">
        <v>496</v>
      </c>
      <c r="C18" t="s">
        <v>497</v>
      </c>
      <c r="D18" t="s">
        <v>498</v>
      </c>
      <c r="F18">
        <v>1390</v>
      </c>
      <c r="G18" t="s">
        <v>499</v>
      </c>
    </row>
    <row r="19" spans="1:9" x14ac:dyDescent="0.25">
      <c r="A19" t="s">
        <v>500</v>
      </c>
      <c r="B19" t="s">
        <v>501</v>
      </c>
      <c r="C19" t="s">
        <v>502</v>
      </c>
      <c r="D19" t="s">
        <v>471</v>
      </c>
      <c r="F19">
        <v>1160</v>
      </c>
      <c r="G19" t="s">
        <v>452</v>
      </c>
      <c r="H19" t="s">
        <v>503</v>
      </c>
    </row>
    <row r="20" spans="1:9" x14ac:dyDescent="0.25">
      <c r="A20" t="s">
        <v>504</v>
      </c>
      <c r="B20" t="s">
        <v>505</v>
      </c>
      <c r="C20" t="s">
        <v>506</v>
      </c>
      <c r="D20" t="s">
        <v>507</v>
      </c>
      <c r="F20">
        <v>6042</v>
      </c>
      <c r="G20" t="s">
        <v>508</v>
      </c>
    </row>
    <row r="21" spans="1:9" x14ac:dyDescent="0.25">
      <c r="A21" t="s">
        <v>509</v>
      </c>
      <c r="B21" t="s">
        <v>510</v>
      </c>
      <c r="C21" t="s">
        <v>511</v>
      </c>
      <c r="D21" t="s">
        <v>512</v>
      </c>
      <c r="F21">
        <v>6200</v>
      </c>
      <c r="G21" t="s">
        <v>513</v>
      </c>
      <c r="H21" t="s">
        <v>514</v>
      </c>
    </row>
    <row r="22" spans="1:9" x14ac:dyDescent="0.25">
      <c r="A22" t="s">
        <v>515</v>
      </c>
      <c r="B22" t="s">
        <v>516</v>
      </c>
      <c r="C22" t="s">
        <v>517</v>
      </c>
      <c r="D22" t="s">
        <v>518</v>
      </c>
      <c r="F22">
        <v>7100</v>
      </c>
      <c r="G22" t="s">
        <v>519</v>
      </c>
      <c r="H22" t="s">
        <v>520</v>
      </c>
    </row>
    <row r="23" spans="1:9" x14ac:dyDescent="0.25">
      <c r="A23" t="s">
        <v>521</v>
      </c>
      <c r="B23" t="s">
        <v>522</v>
      </c>
      <c r="C23" t="s">
        <v>523</v>
      </c>
      <c r="D23" t="s">
        <v>524</v>
      </c>
      <c r="F23">
        <v>7712</v>
      </c>
      <c r="G23" t="s">
        <v>525</v>
      </c>
    </row>
    <row r="24" spans="1:9" x14ac:dyDescent="0.25">
      <c r="A24" t="s">
        <v>526</v>
      </c>
      <c r="B24" t="s">
        <v>527</v>
      </c>
      <c r="C24" t="s">
        <v>528</v>
      </c>
      <c r="D24" t="s">
        <v>529</v>
      </c>
      <c r="F24">
        <v>6150</v>
      </c>
      <c r="G24" t="s">
        <v>530</v>
      </c>
    </row>
    <row r="25" spans="1:9" x14ac:dyDescent="0.25">
      <c r="A25" t="s">
        <v>531</v>
      </c>
      <c r="B25" t="s">
        <v>532</v>
      </c>
      <c r="C25" t="s">
        <v>533</v>
      </c>
      <c r="D25" t="s">
        <v>534</v>
      </c>
      <c r="F25">
        <v>7370</v>
      </c>
      <c r="G25" t="s">
        <v>535</v>
      </c>
      <c r="H25" t="s">
        <v>536</v>
      </c>
      <c r="I25" t="s">
        <v>537</v>
      </c>
    </row>
    <row r="26" spans="1:9" x14ac:dyDescent="0.25">
      <c r="A26" t="s">
        <v>531</v>
      </c>
      <c r="B26" t="s">
        <v>538</v>
      </c>
      <c r="C26" t="s">
        <v>539</v>
      </c>
      <c r="D26" t="s">
        <v>540</v>
      </c>
      <c r="F26">
        <v>7370</v>
      </c>
      <c r="G26" t="s">
        <v>541</v>
      </c>
      <c r="H26" t="s">
        <v>536</v>
      </c>
    </row>
    <row r="27" spans="1:9" x14ac:dyDescent="0.25">
      <c r="A27" t="s">
        <v>542</v>
      </c>
      <c r="B27" t="s">
        <v>543</v>
      </c>
      <c r="C27" t="s">
        <v>544</v>
      </c>
      <c r="D27" t="s">
        <v>545</v>
      </c>
      <c r="F27">
        <v>6560</v>
      </c>
      <c r="G27" t="s">
        <v>546</v>
      </c>
    </row>
    <row r="28" spans="1:9" x14ac:dyDescent="0.25">
      <c r="A28" t="s">
        <v>547</v>
      </c>
      <c r="B28" t="s">
        <v>548</v>
      </c>
      <c r="C28" t="s">
        <v>549</v>
      </c>
      <c r="D28" t="s">
        <v>550</v>
      </c>
      <c r="F28">
        <v>6240</v>
      </c>
      <c r="G28" t="s">
        <v>551</v>
      </c>
      <c r="H28" t="s">
        <v>552</v>
      </c>
    </row>
    <row r="29" spans="1:9" x14ac:dyDescent="0.25">
      <c r="A29" t="s">
        <v>553</v>
      </c>
      <c r="B29" t="s">
        <v>554</v>
      </c>
      <c r="C29" t="s">
        <v>555</v>
      </c>
      <c r="D29" t="s">
        <v>556</v>
      </c>
      <c r="F29">
        <v>1495</v>
      </c>
      <c r="G29" t="s">
        <v>557</v>
      </c>
    </row>
    <row r="30" spans="1:9" x14ac:dyDescent="0.25">
      <c r="A30" t="s">
        <v>558</v>
      </c>
      <c r="B30" t="s">
        <v>559</v>
      </c>
      <c r="C30" t="s">
        <v>560</v>
      </c>
      <c r="D30" t="s">
        <v>561</v>
      </c>
      <c r="F30">
        <v>6220</v>
      </c>
      <c r="G30" t="s">
        <v>562</v>
      </c>
    </row>
    <row r="31" spans="1:9" x14ac:dyDescent="0.25">
      <c r="A31" t="s">
        <v>563</v>
      </c>
      <c r="B31" t="s">
        <v>564</v>
      </c>
      <c r="C31" t="s">
        <v>565</v>
      </c>
      <c r="D31" t="s">
        <v>566</v>
      </c>
      <c r="F31">
        <v>7170</v>
      </c>
      <c r="G31" t="s">
        <v>567</v>
      </c>
      <c r="H31" t="s">
        <v>568</v>
      </c>
    </row>
    <row r="32" spans="1:9" x14ac:dyDescent="0.25">
      <c r="A32" t="s">
        <v>569</v>
      </c>
      <c r="B32" t="s">
        <v>570</v>
      </c>
      <c r="C32" t="s">
        <v>571</v>
      </c>
      <c r="D32" t="s">
        <v>572</v>
      </c>
      <c r="F32">
        <v>6061</v>
      </c>
      <c r="G32" t="s">
        <v>573</v>
      </c>
    </row>
    <row r="33" spans="1:9" x14ac:dyDescent="0.25">
      <c r="A33" t="s">
        <v>574</v>
      </c>
      <c r="B33" t="s">
        <v>575</v>
      </c>
      <c r="C33" t="s">
        <v>576</v>
      </c>
      <c r="D33" t="s">
        <v>577</v>
      </c>
      <c r="F33">
        <v>7000</v>
      </c>
      <c r="G33" t="s">
        <v>578</v>
      </c>
    </row>
    <row r="34" spans="1:9" x14ac:dyDescent="0.25">
      <c r="A34" t="s">
        <v>579</v>
      </c>
      <c r="B34" t="s">
        <v>580</v>
      </c>
      <c r="C34" t="s">
        <v>581</v>
      </c>
      <c r="D34" t="s">
        <v>582</v>
      </c>
      <c r="F34">
        <v>7063</v>
      </c>
      <c r="G34" t="s">
        <v>583</v>
      </c>
    </row>
    <row r="35" spans="1:9" x14ac:dyDescent="0.25">
      <c r="A35" t="s">
        <v>584</v>
      </c>
      <c r="B35" t="s">
        <v>585</v>
      </c>
      <c r="C35" t="s">
        <v>586</v>
      </c>
      <c r="D35" t="s">
        <v>587</v>
      </c>
      <c r="F35">
        <v>6464</v>
      </c>
      <c r="G35" t="s">
        <v>588</v>
      </c>
      <c r="H35" t="s">
        <v>589</v>
      </c>
    </row>
    <row r="36" spans="1:9" x14ac:dyDescent="0.25">
      <c r="A36" t="s">
        <v>590</v>
      </c>
      <c r="B36" t="s">
        <v>591</v>
      </c>
      <c r="C36" t="s">
        <v>592</v>
      </c>
      <c r="D36" t="s">
        <v>593</v>
      </c>
      <c r="F36">
        <v>6032</v>
      </c>
      <c r="G36" t="s">
        <v>594</v>
      </c>
      <c r="H36" t="s">
        <v>595</v>
      </c>
    </row>
    <row r="37" spans="1:9" x14ac:dyDescent="0.25">
      <c r="A37" t="s">
        <v>596</v>
      </c>
      <c r="B37" t="s">
        <v>597</v>
      </c>
      <c r="C37" t="s">
        <v>598</v>
      </c>
      <c r="D37" t="s">
        <v>599</v>
      </c>
      <c r="F37">
        <v>7500</v>
      </c>
      <c r="G37" t="s">
        <v>600</v>
      </c>
      <c r="H37" t="s">
        <v>601</v>
      </c>
      <c r="I37" t="s">
        <v>602</v>
      </c>
    </row>
    <row r="38" spans="1:9" x14ac:dyDescent="0.25">
      <c r="A38" t="s">
        <v>603</v>
      </c>
      <c r="B38" t="s">
        <v>604</v>
      </c>
      <c r="C38" t="s">
        <v>605</v>
      </c>
      <c r="D38" t="s">
        <v>606</v>
      </c>
      <c r="F38">
        <v>7600</v>
      </c>
      <c r="G38" t="s">
        <v>607</v>
      </c>
    </row>
    <row r="39" spans="1:9" x14ac:dyDescent="0.25">
      <c r="A39" t="s">
        <v>608</v>
      </c>
      <c r="B39" t="s">
        <v>609</v>
      </c>
      <c r="C39" t="s">
        <v>610</v>
      </c>
      <c r="D39" t="s">
        <v>611</v>
      </c>
      <c r="F39">
        <v>7864</v>
      </c>
      <c r="G39" t="s">
        <v>612</v>
      </c>
    </row>
    <row r="40" spans="1:9" x14ac:dyDescent="0.25">
      <c r="A40" t="s">
        <v>613</v>
      </c>
      <c r="B40" t="s">
        <v>614</v>
      </c>
      <c r="C40" t="s">
        <v>615</v>
      </c>
      <c r="D40" t="s">
        <v>616</v>
      </c>
      <c r="F40">
        <v>7971</v>
      </c>
      <c r="G40" t="s">
        <v>617</v>
      </c>
      <c r="H40" t="s">
        <v>618</v>
      </c>
    </row>
    <row r="41" spans="1:9" x14ac:dyDescent="0.25">
      <c r="A41" t="s">
        <v>619</v>
      </c>
      <c r="B41" t="s">
        <v>620</v>
      </c>
      <c r="C41" t="s">
        <v>621</v>
      </c>
      <c r="D41" t="s">
        <v>622</v>
      </c>
      <c r="F41">
        <v>7000</v>
      </c>
      <c r="G41" t="s">
        <v>578</v>
      </c>
      <c r="H41" t="s">
        <v>623</v>
      </c>
    </row>
    <row r="42" spans="1:9" x14ac:dyDescent="0.25">
      <c r="A42" t="s">
        <v>624</v>
      </c>
      <c r="B42" t="s">
        <v>625</v>
      </c>
      <c r="C42" t="s">
        <v>626</v>
      </c>
      <c r="D42" t="s">
        <v>627</v>
      </c>
      <c r="F42">
        <v>7500</v>
      </c>
      <c r="G42" t="s">
        <v>600</v>
      </c>
      <c r="I42" t="s">
        <v>628</v>
      </c>
    </row>
    <row r="43" spans="1:9" x14ac:dyDescent="0.25">
      <c r="A43" t="s">
        <v>629</v>
      </c>
      <c r="B43" t="s">
        <v>630</v>
      </c>
      <c r="C43" t="s">
        <v>631</v>
      </c>
      <c r="D43" t="s">
        <v>632</v>
      </c>
      <c r="F43">
        <v>6200</v>
      </c>
      <c r="G43" t="s">
        <v>633</v>
      </c>
      <c r="H43" t="s">
        <v>634</v>
      </c>
    </row>
    <row r="44" spans="1:9" x14ac:dyDescent="0.25">
      <c r="A44" t="s">
        <v>635</v>
      </c>
      <c r="B44" t="s">
        <v>636</v>
      </c>
      <c r="C44" t="s">
        <v>637</v>
      </c>
      <c r="D44" t="s">
        <v>638</v>
      </c>
      <c r="F44">
        <v>7330</v>
      </c>
      <c r="G44" t="s">
        <v>639</v>
      </c>
      <c r="I44" t="s">
        <v>640</v>
      </c>
    </row>
    <row r="45" spans="1:9" x14ac:dyDescent="0.25">
      <c r="A45" t="s">
        <v>641</v>
      </c>
      <c r="B45" t="s">
        <v>642</v>
      </c>
      <c r="C45" t="s">
        <v>643</v>
      </c>
      <c r="D45" t="s">
        <v>498</v>
      </c>
      <c r="F45">
        <v>4600</v>
      </c>
      <c r="G45" t="s">
        <v>644</v>
      </c>
      <c r="H45" t="s">
        <v>645</v>
      </c>
    </row>
    <row r="46" spans="1:9" x14ac:dyDescent="0.25">
      <c r="A46" t="s">
        <v>646</v>
      </c>
      <c r="B46" t="s">
        <v>647</v>
      </c>
      <c r="C46" t="s">
        <v>648</v>
      </c>
      <c r="D46" t="s">
        <v>649</v>
      </c>
      <c r="F46">
        <v>4800</v>
      </c>
      <c r="G46" t="s">
        <v>650</v>
      </c>
      <c r="H46" t="s">
        <v>651</v>
      </c>
    </row>
    <row r="47" spans="1:9" x14ac:dyDescent="0.25">
      <c r="A47" t="s">
        <v>652</v>
      </c>
      <c r="B47" t="s">
        <v>653</v>
      </c>
      <c r="C47" t="s">
        <v>654</v>
      </c>
      <c r="D47" t="s">
        <v>655</v>
      </c>
      <c r="F47">
        <v>4430</v>
      </c>
      <c r="G47" t="s">
        <v>656</v>
      </c>
    </row>
    <row r="48" spans="1:9" x14ac:dyDescent="0.25">
      <c r="A48" t="s">
        <v>657</v>
      </c>
      <c r="B48" t="s">
        <v>658</v>
      </c>
      <c r="C48" t="s">
        <v>659</v>
      </c>
      <c r="D48" t="s">
        <v>660</v>
      </c>
      <c r="F48">
        <v>4020</v>
      </c>
      <c r="G48" t="s">
        <v>661</v>
      </c>
      <c r="H48" t="s">
        <v>662</v>
      </c>
    </row>
    <row r="49" spans="1:9" x14ac:dyDescent="0.25">
      <c r="A49" t="s">
        <v>663</v>
      </c>
      <c r="B49" t="s">
        <v>664</v>
      </c>
      <c r="C49" t="s">
        <v>665</v>
      </c>
      <c r="D49" t="s">
        <v>666</v>
      </c>
      <c r="F49">
        <v>4040</v>
      </c>
      <c r="G49" t="s">
        <v>667</v>
      </c>
      <c r="H49" t="s">
        <v>668</v>
      </c>
    </row>
    <row r="50" spans="1:9" x14ac:dyDescent="0.25">
      <c r="A50" t="s">
        <v>669</v>
      </c>
      <c r="B50" t="s">
        <v>670</v>
      </c>
      <c r="C50" t="s">
        <v>671</v>
      </c>
      <c r="D50" t="s">
        <v>672</v>
      </c>
      <c r="F50">
        <v>4920</v>
      </c>
      <c r="G50" t="s">
        <v>673</v>
      </c>
      <c r="I50" t="s">
        <v>674</v>
      </c>
    </row>
    <row r="51" spans="1:9" x14ac:dyDescent="0.25">
      <c r="A51" t="s">
        <v>675</v>
      </c>
      <c r="B51" t="s">
        <v>676</v>
      </c>
      <c r="C51" t="s">
        <v>677</v>
      </c>
      <c r="D51" t="s">
        <v>678</v>
      </c>
      <c r="F51">
        <v>4632</v>
      </c>
      <c r="G51" t="s">
        <v>679</v>
      </c>
      <c r="H51" t="s">
        <v>680</v>
      </c>
    </row>
    <row r="52" spans="1:9" x14ac:dyDescent="0.25">
      <c r="A52" t="s">
        <v>681</v>
      </c>
      <c r="B52" t="s">
        <v>682</v>
      </c>
      <c r="C52" t="s">
        <v>683</v>
      </c>
      <c r="D52" t="s">
        <v>684</v>
      </c>
      <c r="F52">
        <v>4470</v>
      </c>
      <c r="G52" t="s">
        <v>685</v>
      </c>
      <c r="H52" t="s">
        <v>686</v>
      </c>
    </row>
    <row r="53" spans="1:9" x14ac:dyDescent="0.25">
      <c r="A53" t="s">
        <v>687</v>
      </c>
      <c r="B53" t="s">
        <v>688</v>
      </c>
      <c r="C53" t="s">
        <v>689</v>
      </c>
      <c r="D53" t="s">
        <v>690</v>
      </c>
      <c r="F53">
        <v>4670</v>
      </c>
      <c r="G53" t="s">
        <v>691</v>
      </c>
      <c r="I53" t="s">
        <v>692</v>
      </c>
    </row>
    <row r="54" spans="1:9" x14ac:dyDescent="0.25">
      <c r="A54" t="s">
        <v>693</v>
      </c>
      <c r="B54" t="s">
        <v>694</v>
      </c>
      <c r="C54" t="s">
        <v>695</v>
      </c>
      <c r="D54" t="s">
        <v>696</v>
      </c>
      <c r="F54">
        <v>4570</v>
      </c>
      <c r="G54" t="s">
        <v>697</v>
      </c>
      <c r="H54" t="s">
        <v>698</v>
      </c>
    </row>
    <row r="55" spans="1:9" x14ac:dyDescent="0.25">
      <c r="A55" t="s">
        <v>699</v>
      </c>
      <c r="B55" t="s">
        <v>700</v>
      </c>
      <c r="C55" t="s">
        <v>701</v>
      </c>
      <c r="D55" t="s">
        <v>702</v>
      </c>
      <c r="F55">
        <v>4845</v>
      </c>
      <c r="G55" t="s">
        <v>703</v>
      </c>
      <c r="I55" t="s">
        <v>704</v>
      </c>
    </row>
    <row r="56" spans="1:9" x14ac:dyDescent="0.25">
      <c r="A56" t="s">
        <v>705</v>
      </c>
      <c r="B56" t="s">
        <v>706</v>
      </c>
      <c r="C56" t="s">
        <v>707</v>
      </c>
      <c r="D56" t="s">
        <v>708</v>
      </c>
      <c r="F56">
        <v>4480</v>
      </c>
      <c r="G56" t="s">
        <v>709</v>
      </c>
    </row>
    <row r="57" spans="1:9" x14ac:dyDescent="0.25">
      <c r="A57" t="s">
        <v>710</v>
      </c>
      <c r="B57" t="s">
        <v>711</v>
      </c>
      <c r="C57" t="s">
        <v>712</v>
      </c>
      <c r="D57" t="s">
        <v>708</v>
      </c>
      <c r="F57">
        <v>4840</v>
      </c>
      <c r="G57" t="s">
        <v>713</v>
      </c>
    </row>
    <row r="58" spans="1:9" x14ac:dyDescent="0.25">
      <c r="A58" t="s">
        <v>714</v>
      </c>
      <c r="B58" t="s">
        <v>715</v>
      </c>
      <c r="C58" t="s">
        <v>716</v>
      </c>
      <c r="D58" t="s">
        <v>498</v>
      </c>
      <c r="F58">
        <v>4520</v>
      </c>
      <c r="G58" t="s">
        <v>717</v>
      </c>
      <c r="H58" t="s">
        <v>718</v>
      </c>
    </row>
    <row r="59" spans="1:9" x14ac:dyDescent="0.25">
      <c r="A59" t="s">
        <v>719</v>
      </c>
      <c r="B59" t="s">
        <v>720</v>
      </c>
      <c r="C59" t="s">
        <v>721</v>
      </c>
      <c r="D59" t="s">
        <v>722</v>
      </c>
      <c r="F59">
        <v>4621</v>
      </c>
      <c r="G59" t="s">
        <v>723</v>
      </c>
      <c r="H59" t="s">
        <v>724</v>
      </c>
    </row>
    <row r="60" spans="1:9" x14ac:dyDescent="0.25">
      <c r="A60" t="s">
        <v>725</v>
      </c>
      <c r="B60" t="s">
        <v>726</v>
      </c>
      <c r="C60" t="s">
        <v>727</v>
      </c>
      <c r="D60" t="s">
        <v>728</v>
      </c>
      <c r="F60">
        <v>4681</v>
      </c>
      <c r="G60" t="s">
        <v>729</v>
      </c>
      <c r="H60" t="s">
        <v>730</v>
      </c>
    </row>
    <row r="61" spans="1:9" x14ac:dyDescent="0.25">
      <c r="A61" t="s">
        <v>731</v>
      </c>
      <c r="B61" t="s">
        <v>732</v>
      </c>
      <c r="C61" t="s">
        <v>733</v>
      </c>
      <c r="D61" t="s">
        <v>734</v>
      </c>
      <c r="F61">
        <v>4890</v>
      </c>
      <c r="G61" t="s">
        <v>735</v>
      </c>
      <c r="H61" t="s">
        <v>736</v>
      </c>
    </row>
    <row r="62" spans="1:9" x14ac:dyDescent="0.25">
      <c r="A62" t="s">
        <v>737</v>
      </c>
      <c r="B62" t="s">
        <v>738</v>
      </c>
      <c r="C62" t="s">
        <v>739</v>
      </c>
      <c r="D62" t="s">
        <v>740</v>
      </c>
      <c r="F62">
        <v>4684</v>
      </c>
      <c r="G62" t="s">
        <v>741</v>
      </c>
      <c r="H62" t="s">
        <v>520</v>
      </c>
    </row>
    <row r="63" spans="1:9" x14ac:dyDescent="0.25">
      <c r="A63" t="s">
        <v>742</v>
      </c>
      <c r="B63" t="s">
        <v>743</v>
      </c>
      <c r="C63" t="s">
        <v>744</v>
      </c>
      <c r="D63" t="s">
        <v>745</v>
      </c>
      <c r="F63">
        <v>3910</v>
      </c>
      <c r="G63" t="s">
        <v>746</v>
      </c>
    </row>
    <row r="64" spans="1:9" x14ac:dyDescent="0.25">
      <c r="A64" t="s">
        <v>747</v>
      </c>
      <c r="B64" t="s">
        <v>748</v>
      </c>
      <c r="C64" t="s">
        <v>749</v>
      </c>
      <c r="D64" t="s">
        <v>750</v>
      </c>
      <c r="F64">
        <v>3500</v>
      </c>
      <c r="G64" t="s">
        <v>751</v>
      </c>
    </row>
    <row r="65" spans="1:9" x14ac:dyDescent="0.25">
      <c r="A65" t="s">
        <v>752</v>
      </c>
      <c r="B65" t="s">
        <v>753</v>
      </c>
      <c r="C65" t="s">
        <v>754</v>
      </c>
      <c r="D65" t="s">
        <v>755</v>
      </c>
      <c r="F65">
        <v>3540</v>
      </c>
      <c r="G65" t="s">
        <v>756</v>
      </c>
    </row>
    <row r="66" spans="1:9" x14ac:dyDescent="0.25">
      <c r="A66" t="s">
        <v>757</v>
      </c>
      <c r="B66" t="s">
        <v>758</v>
      </c>
      <c r="C66" t="s">
        <v>759</v>
      </c>
      <c r="D66" t="s">
        <v>760</v>
      </c>
      <c r="F66">
        <v>3730</v>
      </c>
      <c r="G66" t="s">
        <v>761</v>
      </c>
    </row>
    <row r="67" spans="1:9" x14ac:dyDescent="0.25">
      <c r="A67" t="s">
        <v>762</v>
      </c>
      <c r="B67" t="s">
        <v>763</v>
      </c>
      <c r="C67" t="s">
        <v>764</v>
      </c>
      <c r="D67" t="s">
        <v>765</v>
      </c>
      <c r="G67" t="s">
        <v>764</v>
      </c>
    </row>
    <row r="68" spans="1:9" x14ac:dyDescent="0.25">
      <c r="A68" t="s">
        <v>766</v>
      </c>
      <c r="B68" t="s">
        <v>767</v>
      </c>
      <c r="C68" t="s">
        <v>768</v>
      </c>
      <c r="D68" t="s">
        <v>769</v>
      </c>
      <c r="F68">
        <v>6781</v>
      </c>
      <c r="G68" t="s">
        <v>770</v>
      </c>
    </row>
    <row r="69" spans="1:9" x14ac:dyDescent="0.25">
      <c r="A69" t="s">
        <v>771</v>
      </c>
      <c r="B69" t="s">
        <v>772</v>
      </c>
      <c r="C69" t="s">
        <v>773</v>
      </c>
      <c r="D69" t="s">
        <v>774</v>
      </c>
      <c r="F69">
        <v>6900</v>
      </c>
      <c r="G69" t="s">
        <v>775</v>
      </c>
    </row>
    <row r="70" spans="1:9" x14ac:dyDescent="0.25">
      <c r="A70" t="s">
        <v>776</v>
      </c>
      <c r="B70" t="s">
        <v>777</v>
      </c>
      <c r="C70" t="s">
        <v>778</v>
      </c>
      <c r="D70" t="s">
        <v>779</v>
      </c>
      <c r="F70">
        <v>6810</v>
      </c>
      <c r="G70" t="s">
        <v>780</v>
      </c>
    </row>
    <row r="71" spans="1:9" x14ac:dyDescent="0.25">
      <c r="A71" t="s">
        <v>781</v>
      </c>
      <c r="B71" t="s">
        <v>782</v>
      </c>
      <c r="C71" t="s">
        <v>783</v>
      </c>
      <c r="D71" t="s">
        <v>784</v>
      </c>
      <c r="F71">
        <v>6690</v>
      </c>
      <c r="G71" t="s">
        <v>785</v>
      </c>
    </row>
    <row r="72" spans="1:9" x14ac:dyDescent="0.25">
      <c r="A72" t="s">
        <v>786</v>
      </c>
      <c r="B72" t="s">
        <v>787</v>
      </c>
      <c r="C72" t="s">
        <v>788</v>
      </c>
      <c r="D72" t="s">
        <v>789</v>
      </c>
      <c r="F72">
        <v>6724</v>
      </c>
      <c r="G72" t="s">
        <v>790</v>
      </c>
    </row>
    <row r="73" spans="1:9" x14ac:dyDescent="0.25">
      <c r="A73" t="s">
        <v>791</v>
      </c>
      <c r="B73" t="s">
        <v>792</v>
      </c>
      <c r="C73" t="s">
        <v>793</v>
      </c>
      <c r="D73" t="s">
        <v>794</v>
      </c>
      <c r="F73">
        <v>6661</v>
      </c>
      <c r="G73" t="s">
        <v>795</v>
      </c>
      <c r="I73" t="s">
        <v>796</v>
      </c>
    </row>
    <row r="74" spans="1:9" x14ac:dyDescent="0.25">
      <c r="A74" t="s">
        <v>797</v>
      </c>
      <c r="B74" t="s">
        <v>798</v>
      </c>
      <c r="C74" t="s">
        <v>799</v>
      </c>
      <c r="D74" t="s">
        <v>800</v>
      </c>
      <c r="F74">
        <v>6690</v>
      </c>
      <c r="G74" t="s">
        <v>801</v>
      </c>
      <c r="H74" t="s">
        <v>802</v>
      </c>
    </row>
    <row r="75" spans="1:9" x14ac:dyDescent="0.25">
      <c r="A75" t="s">
        <v>803</v>
      </c>
      <c r="B75" t="s">
        <v>804</v>
      </c>
      <c r="C75" t="s">
        <v>805</v>
      </c>
      <c r="D75" t="s">
        <v>806</v>
      </c>
      <c r="F75">
        <v>6890</v>
      </c>
      <c r="G75" t="s">
        <v>807</v>
      </c>
    </row>
    <row r="76" spans="1:9" x14ac:dyDescent="0.25">
      <c r="A76" t="s">
        <v>808</v>
      </c>
      <c r="B76" t="s">
        <v>809</v>
      </c>
      <c r="C76" t="s">
        <v>810</v>
      </c>
      <c r="D76" t="s">
        <v>811</v>
      </c>
      <c r="F76">
        <v>6900</v>
      </c>
      <c r="G76" t="s">
        <v>812</v>
      </c>
      <c r="H76" t="s">
        <v>813</v>
      </c>
    </row>
    <row r="77" spans="1:9" x14ac:dyDescent="0.25">
      <c r="A77" t="s">
        <v>814</v>
      </c>
      <c r="B77" t="s">
        <v>815</v>
      </c>
      <c r="C77" t="s">
        <v>816</v>
      </c>
      <c r="D77" t="s">
        <v>817</v>
      </c>
      <c r="F77">
        <v>6860</v>
      </c>
      <c r="G77" t="s">
        <v>815</v>
      </c>
      <c r="H77" t="s">
        <v>818</v>
      </c>
    </row>
    <row r="78" spans="1:9" x14ac:dyDescent="0.25">
      <c r="A78" t="s">
        <v>819</v>
      </c>
      <c r="B78" t="s">
        <v>820</v>
      </c>
      <c r="C78" t="s">
        <v>821</v>
      </c>
      <c r="D78" t="s">
        <v>822</v>
      </c>
      <c r="F78">
        <v>5002</v>
      </c>
      <c r="G78" t="s">
        <v>823</v>
      </c>
    </row>
    <row r="79" spans="1:9" x14ac:dyDescent="0.25">
      <c r="A79" t="s">
        <v>824</v>
      </c>
      <c r="B79" t="s">
        <v>825</v>
      </c>
      <c r="C79" t="s">
        <v>826</v>
      </c>
      <c r="D79" t="s">
        <v>827</v>
      </c>
      <c r="F79">
        <v>5500</v>
      </c>
      <c r="G79" t="s">
        <v>828</v>
      </c>
    </row>
    <row r="80" spans="1:9" x14ac:dyDescent="0.25">
      <c r="A80" t="s">
        <v>829</v>
      </c>
      <c r="B80" t="s">
        <v>830</v>
      </c>
      <c r="C80" t="s">
        <v>831</v>
      </c>
      <c r="D80" t="s">
        <v>832</v>
      </c>
      <c r="F80">
        <v>5060</v>
      </c>
      <c r="G80" t="s">
        <v>833</v>
      </c>
    </row>
    <row r="81" spans="1:9" x14ac:dyDescent="0.25">
      <c r="A81" t="s">
        <v>834</v>
      </c>
      <c r="B81" t="s">
        <v>835</v>
      </c>
      <c r="C81" t="s">
        <v>836</v>
      </c>
      <c r="D81" t="s">
        <v>837</v>
      </c>
      <c r="F81">
        <v>5060</v>
      </c>
      <c r="G81" t="s">
        <v>838</v>
      </c>
      <c r="H81" t="s">
        <v>839</v>
      </c>
    </row>
    <row r="82" spans="1:9" x14ac:dyDescent="0.25">
      <c r="A82" t="s">
        <v>840</v>
      </c>
      <c r="B82" t="s">
        <v>841</v>
      </c>
      <c r="C82" t="s">
        <v>842</v>
      </c>
      <c r="D82" t="s">
        <v>822</v>
      </c>
      <c r="F82">
        <v>5032</v>
      </c>
      <c r="G82" t="s">
        <v>843</v>
      </c>
    </row>
    <row r="83" spans="1:9" x14ac:dyDescent="0.25">
      <c r="A83" t="s">
        <v>844</v>
      </c>
      <c r="B83" t="s">
        <v>845</v>
      </c>
      <c r="C83" t="s">
        <v>846</v>
      </c>
      <c r="D83" t="s">
        <v>616</v>
      </c>
      <c r="F83">
        <v>5190</v>
      </c>
      <c r="G83" t="s">
        <v>847</v>
      </c>
      <c r="H83" t="s">
        <v>848</v>
      </c>
    </row>
    <row r="84" spans="1:9" x14ac:dyDescent="0.25">
      <c r="A84" t="s">
        <v>849</v>
      </c>
      <c r="B84" t="s">
        <v>850</v>
      </c>
      <c r="C84" t="s">
        <v>846</v>
      </c>
      <c r="D84" t="s">
        <v>616</v>
      </c>
      <c r="F84">
        <v>5190</v>
      </c>
      <c r="G84" t="s">
        <v>847</v>
      </c>
      <c r="H84" t="s">
        <v>848</v>
      </c>
    </row>
    <row r="85" spans="1:9" x14ac:dyDescent="0.25">
      <c r="A85" t="s">
        <v>851</v>
      </c>
      <c r="B85" t="s">
        <v>852</v>
      </c>
      <c r="C85" t="s">
        <v>853</v>
      </c>
      <c r="D85" t="s">
        <v>854</v>
      </c>
      <c r="F85">
        <v>5300</v>
      </c>
      <c r="G85" t="s">
        <v>855</v>
      </c>
    </row>
    <row r="86" spans="1:9" x14ac:dyDescent="0.25">
      <c r="A86" t="s">
        <v>856</v>
      </c>
      <c r="B86" t="s">
        <v>857</v>
      </c>
      <c r="C86" t="s">
        <v>858</v>
      </c>
      <c r="D86" t="s">
        <v>859</v>
      </c>
      <c r="F86">
        <v>5004</v>
      </c>
      <c r="G86" t="s">
        <v>860</v>
      </c>
    </row>
    <row r="87" spans="1:9" x14ac:dyDescent="0.25">
      <c r="A87" t="s">
        <v>861</v>
      </c>
      <c r="B87" t="s">
        <v>862</v>
      </c>
      <c r="C87" t="s">
        <v>863</v>
      </c>
      <c r="D87" t="s">
        <v>864</v>
      </c>
      <c r="F87">
        <v>5030</v>
      </c>
      <c r="G87" t="s">
        <v>865</v>
      </c>
    </row>
    <row r="88" spans="1:9" x14ac:dyDescent="0.25">
      <c r="A88" t="s">
        <v>866</v>
      </c>
      <c r="B88" t="s">
        <v>867</v>
      </c>
      <c r="C88" t="s">
        <v>868</v>
      </c>
      <c r="D88" t="s">
        <v>869</v>
      </c>
      <c r="F88">
        <v>5190</v>
      </c>
      <c r="G88" t="s">
        <v>870</v>
      </c>
    </row>
    <row r="89" spans="1:9" x14ac:dyDescent="0.25">
      <c r="A89" t="s">
        <v>871</v>
      </c>
      <c r="B89" t="s">
        <v>872</v>
      </c>
      <c r="C89" t="s">
        <v>873</v>
      </c>
      <c r="D89" t="s">
        <v>874</v>
      </c>
      <c r="F89">
        <v>5100</v>
      </c>
      <c r="G89" t="s">
        <v>875</v>
      </c>
      <c r="H89" t="s">
        <v>876</v>
      </c>
    </row>
    <row r="90" spans="1:9" x14ac:dyDescent="0.25">
      <c r="A90" t="s">
        <v>877</v>
      </c>
      <c r="B90" t="s">
        <v>878</v>
      </c>
      <c r="C90" t="s">
        <v>879</v>
      </c>
      <c r="D90" t="s">
        <v>880</v>
      </c>
      <c r="F90">
        <v>5020</v>
      </c>
      <c r="G90" t="s">
        <v>881</v>
      </c>
      <c r="H90" t="s">
        <v>882</v>
      </c>
    </row>
    <row r="91" spans="1:9" x14ac:dyDescent="0.25">
      <c r="A91" t="s">
        <v>883</v>
      </c>
      <c r="B91" t="s">
        <v>884</v>
      </c>
      <c r="C91" t="s">
        <v>885</v>
      </c>
      <c r="D91" t="s">
        <v>886</v>
      </c>
      <c r="F91">
        <v>5190</v>
      </c>
      <c r="G91" t="s">
        <v>887</v>
      </c>
      <c r="H91" t="s">
        <v>888</v>
      </c>
    </row>
    <row r="92" spans="1:9" x14ac:dyDescent="0.25">
      <c r="A92" t="s">
        <v>889</v>
      </c>
      <c r="B92" t="s">
        <v>890</v>
      </c>
      <c r="C92" t="s">
        <v>891</v>
      </c>
      <c r="D92" t="s">
        <v>892</v>
      </c>
      <c r="F92">
        <v>5620</v>
      </c>
      <c r="G92" t="s">
        <v>893</v>
      </c>
      <c r="I92" t="s">
        <v>894</v>
      </c>
    </row>
    <row r="93" spans="1:9" x14ac:dyDescent="0.25">
      <c r="A93" t="s">
        <v>895</v>
      </c>
      <c r="B93" t="s">
        <v>896</v>
      </c>
      <c r="C93" t="s">
        <v>897</v>
      </c>
      <c r="D93" t="s">
        <v>898</v>
      </c>
      <c r="F93">
        <v>5621</v>
      </c>
      <c r="G93" t="s">
        <v>899</v>
      </c>
    </row>
    <row r="94" spans="1:9" x14ac:dyDescent="0.25">
      <c r="A94" t="s">
        <v>900</v>
      </c>
      <c r="B94" t="s">
        <v>901</v>
      </c>
      <c r="C94" t="s">
        <v>902</v>
      </c>
      <c r="D94" t="s">
        <v>903</v>
      </c>
      <c r="F94">
        <v>5537</v>
      </c>
      <c r="G94" t="s">
        <v>904</v>
      </c>
      <c r="H94" t="s">
        <v>905</v>
      </c>
    </row>
    <row r="95" spans="1:9" x14ac:dyDescent="0.25">
      <c r="A95" t="s">
        <v>906</v>
      </c>
      <c r="B95" t="s">
        <v>907</v>
      </c>
      <c r="C95" t="s">
        <v>908</v>
      </c>
      <c r="D95" t="s">
        <v>909</v>
      </c>
      <c r="F95">
        <v>5600</v>
      </c>
      <c r="G95" t="s">
        <v>910</v>
      </c>
    </row>
    <row r="96" spans="1:9" x14ac:dyDescent="0.25">
      <c r="A96" t="s">
        <v>911</v>
      </c>
      <c r="B96" t="s">
        <v>912</v>
      </c>
      <c r="C96" t="s">
        <v>913</v>
      </c>
      <c r="D96" t="s">
        <v>914</v>
      </c>
      <c r="F96">
        <v>5590</v>
      </c>
      <c r="G96" t="s">
        <v>915</v>
      </c>
      <c r="H96" t="s">
        <v>916</v>
      </c>
    </row>
    <row r="97" spans="1:8" x14ac:dyDescent="0.25">
      <c r="A97" t="s">
        <v>917</v>
      </c>
      <c r="B97" t="s">
        <v>918</v>
      </c>
      <c r="C97" t="s">
        <v>919</v>
      </c>
      <c r="D97" t="s">
        <v>920</v>
      </c>
      <c r="F97">
        <v>5570</v>
      </c>
      <c r="G97" t="s">
        <v>921</v>
      </c>
    </row>
    <row r="98" spans="1:8" x14ac:dyDescent="0.25">
      <c r="A98" t="s">
        <v>922</v>
      </c>
      <c r="B98" t="s">
        <v>923</v>
      </c>
      <c r="C98" t="s">
        <v>924</v>
      </c>
      <c r="D98" t="s">
        <v>925</v>
      </c>
      <c r="F98">
        <v>5651</v>
      </c>
      <c r="G98" t="s">
        <v>926</v>
      </c>
    </row>
    <row r="99" spans="1:8" x14ac:dyDescent="0.25">
      <c r="A99" t="s">
        <v>927</v>
      </c>
      <c r="B99" t="s">
        <v>928</v>
      </c>
      <c r="C99" t="s">
        <v>929</v>
      </c>
      <c r="D99" t="s">
        <v>930</v>
      </c>
      <c r="F99">
        <v>5000</v>
      </c>
      <c r="G99" t="s">
        <v>931</v>
      </c>
    </row>
    <row r="100" spans="1:8" x14ac:dyDescent="0.25">
      <c r="A100" t="s">
        <v>932</v>
      </c>
      <c r="B100" t="s">
        <v>933</v>
      </c>
      <c r="C100" t="s">
        <v>934</v>
      </c>
      <c r="D100" t="s">
        <v>935</v>
      </c>
      <c r="F100">
        <v>5310</v>
      </c>
      <c r="G100" t="s">
        <v>936</v>
      </c>
      <c r="H100" t="s">
        <v>937</v>
      </c>
    </row>
    <row r="101" spans="1:8" x14ac:dyDescent="0.25">
      <c r="A101" t="s">
        <v>938</v>
      </c>
      <c r="B101" t="s">
        <v>939</v>
      </c>
      <c r="C101" t="s">
        <v>940</v>
      </c>
      <c r="D101" t="s">
        <v>587</v>
      </c>
      <c r="F101">
        <v>5650</v>
      </c>
      <c r="G101" t="s">
        <v>941</v>
      </c>
      <c r="H101" t="s">
        <v>520</v>
      </c>
    </row>
    <row r="102" spans="1:8" x14ac:dyDescent="0.25">
      <c r="A102" t="s">
        <v>942</v>
      </c>
      <c r="B102" t="s">
        <v>943</v>
      </c>
      <c r="C102" t="s">
        <v>944</v>
      </c>
      <c r="D102" t="s">
        <v>945</v>
      </c>
      <c r="F102">
        <v>5630</v>
      </c>
      <c r="G102" t="s">
        <v>946</v>
      </c>
    </row>
    <row r="103" spans="1:8" x14ac:dyDescent="0.25">
      <c r="A103" t="s">
        <v>947</v>
      </c>
      <c r="B103" t="s">
        <v>948</v>
      </c>
      <c r="C103" t="s">
        <v>949</v>
      </c>
      <c r="D103" t="s">
        <v>950</v>
      </c>
      <c r="F103">
        <v>5150</v>
      </c>
      <c r="G103" t="s">
        <v>951</v>
      </c>
      <c r="H103" t="s">
        <v>952</v>
      </c>
    </row>
    <row r="104" spans="1:8" x14ac:dyDescent="0.25">
      <c r="A104" t="s">
        <v>953</v>
      </c>
      <c r="B104" t="s">
        <v>954</v>
      </c>
      <c r="C104" t="s">
        <v>955</v>
      </c>
      <c r="D104" t="s">
        <v>956</v>
      </c>
      <c r="F104">
        <v>5660</v>
      </c>
      <c r="G104" t="s">
        <v>957</v>
      </c>
      <c r="H104" t="s">
        <v>958</v>
      </c>
    </row>
    <row r="105" spans="1:8" x14ac:dyDescent="0.25">
      <c r="A105" t="s">
        <v>959</v>
      </c>
      <c r="B105" t="s">
        <v>960</v>
      </c>
      <c r="C105" t="s">
        <v>961</v>
      </c>
      <c r="D105" t="s">
        <v>962</v>
      </c>
      <c r="F105">
        <v>5670</v>
      </c>
      <c r="G105" t="s">
        <v>963</v>
      </c>
    </row>
    <row r="106" spans="1:8" x14ac:dyDescent="0.25">
      <c r="A106" t="s">
        <v>964</v>
      </c>
      <c r="B106" t="s">
        <v>965</v>
      </c>
      <c r="C106" t="s">
        <v>966</v>
      </c>
      <c r="D106" t="s">
        <v>967</v>
      </c>
      <c r="F106">
        <v>5170</v>
      </c>
      <c r="G106" t="s">
        <v>968</v>
      </c>
    </row>
    <row r="107" spans="1:8" x14ac:dyDescent="0.25">
      <c r="A107" t="s">
        <v>969</v>
      </c>
      <c r="B107" t="s">
        <v>970</v>
      </c>
      <c r="C107" t="s">
        <v>971</v>
      </c>
      <c r="D107" t="s">
        <v>972</v>
      </c>
      <c r="F107">
        <v>5370</v>
      </c>
      <c r="G107" t="s">
        <v>973</v>
      </c>
      <c r="H107" t="s">
        <v>974</v>
      </c>
    </row>
    <row r="108" spans="1:8" x14ac:dyDescent="0.25">
      <c r="A108" t="s">
        <v>975</v>
      </c>
      <c r="B108" t="s">
        <v>976</v>
      </c>
      <c r="C108" t="s">
        <v>977</v>
      </c>
      <c r="D108" t="s">
        <v>978</v>
      </c>
      <c r="F108">
        <v>5100</v>
      </c>
      <c r="G108" t="s">
        <v>979</v>
      </c>
      <c r="H108" t="s">
        <v>980</v>
      </c>
    </row>
    <row r="109" spans="1:8" x14ac:dyDescent="0.25">
      <c r="A109" t="s">
        <v>981</v>
      </c>
      <c r="B109" t="s">
        <v>982</v>
      </c>
      <c r="C109" t="s">
        <v>983</v>
      </c>
      <c r="D109" t="s">
        <v>789</v>
      </c>
      <c r="F109">
        <v>5620</v>
      </c>
      <c r="G109" t="s">
        <v>984</v>
      </c>
      <c r="H109" t="s">
        <v>985</v>
      </c>
    </row>
    <row r="110" spans="1:8" x14ac:dyDescent="0.25">
      <c r="A110" t="s">
        <v>986</v>
      </c>
      <c r="B110" t="s">
        <v>987</v>
      </c>
      <c r="C110" t="s">
        <v>988</v>
      </c>
      <c r="D110" t="s">
        <v>989</v>
      </c>
      <c r="F110">
        <v>5000</v>
      </c>
      <c r="G110" t="s">
        <v>990</v>
      </c>
      <c r="H110" t="s">
        <v>991</v>
      </c>
    </row>
    <row r="111" spans="1:8" x14ac:dyDescent="0.25">
      <c r="A111" t="s">
        <v>992</v>
      </c>
      <c r="B111" t="s">
        <v>993</v>
      </c>
      <c r="C111" t="s">
        <v>994</v>
      </c>
      <c r="D111" t="s">
        <v>995</v>
      </c>
      <c r="F111">
        <v>5080</v>
      </c>
      <c r="G111" t="s">
        <v>996</v>
      </c>
      <c r="H111" t="s">
        <v>997</v>
      </c>
    </row>
    <row r="112" spans="1:8" x14ac:dyDescent="0.25">
      <c r="A112" t="s">
        <v>998</v>
      </c>
      <c r="B112" t="s">
        <v>999</v>
      </c>
      <c r="C112" t="s">
        <v>1000</v>
      </c>
      <c r="D112" t="s">
        <v>1001</v>
      </c>
      <c r="F112">
        <v>5020</v>
      </c>
      <c r="G112" t="s">
        <v>1002</v>
      </c>
      <c r="H112" t="s">
        <v>1003</v>
      </c>
    </row>
    <row r="113" spans="1:8" x14ac:dyDescent="0.25">
      <c r="A113" t="s">
        <v>1004</v>
      </c>
      <c r="B113" t="s">
        <v>1005</v>
      </c>
      <c r="C113" t="s">
        <v>1006</v>
      </c>
      <c r="D113" t="s">
        <v>1007</v>
      </c>
      <c r="F113">
        <v>5004</v>
      </c>
      <c r="G113" t="s">
        <v>860</v>
      </c>
    </row>
    <row r="114" spans="1:8" x14ac:dyDescent="0.25">
      <c r="A114" t="s">
        <v>1008</v>
      </c>
      <c r="B114" t="s">
        <v>1009</v>
      </c>
      <c r="C114" t="s">
        <v>1010</v>
      </c>
      <c r="D114" t="s">
        <v>1011</v>
      </c>
      <c r="F114">
        <v>5003</v>
      </c>
      <c r="G114" t="s">
        <v>1012</v>
      </c>
      <c r="H114" t="s">
        <v>1013</v>
      </c>
    </row>
    <row r="115" spans="1:8" x14ac:dyDescent="0.25">
      <c r="A115" t="s">
        <v>1014</v>
      </c>
      <c r="B115" t="s">
        <v>1015</v>
      </c>
      <c r="C115" t="s">
        <v>1016</v>
      </c>
      <c r="D115" t="s">
        <v>587</v>
      </c>
      <c r="F115">
        <v>5660</v>
      </c>
      <c r="G115" t="s">
        <v>1017</v>
      </c>
    </row>
    <row r="116" spans="1:8" x14ac:dyDescent="0.25">
      <c r="A116" t="s">
        <v>1018</v>
      </c>
      <c r="B116" t="s">
        <v>1019</v>
      </c>
      <c r="C116" t="s">
        <v>1020</v>
      </c>
      <c r="D116" t="s">
        <v>1011</v>
      </c>
      <c r="F116">
        <v>5660</v>
      </c>
      <c r="G116" t="s">
        <v>1021</v>
      </c>
    </row>
    <row r="117" spans="1:8" x14ac:dyDescent="0.25">
      <c r="A117" t="s">
        <v>1022</v>
      </c>
      <c r="B117" t="s">
        <v>1023</v>
      </c>
      <c r="C117" t="s">
        <v>1024</v>
      </c>
      <c r="D117" t="s">
        <v>740</v>
      </c>
      <c r="F117">
        <v>5170</v>
      </c>
      <c r="G117" t="s">
        <v>1023</v>
      </c>
      <c r="H117" t="s">
        <v>1025</v>
      </c>
    </row>
    <row r="118" spans="1:8" x14ac:dyDescent="0.25">
      <c r="A118" t="s">
        <v>1026</v>
      </c>
      <c r="B118" t="s">
        <v>1027</v>
      </c>
      <c r="C118" t="s">
        <v>1028</v>
      </c>
      <c r="D118" t="s">
        <v>1029</v>
      </c>
      <c r="F118">
        <v>5032</v>
      </c>
      <c r="G118" t="s">
        <v>1030</v>
      </c>
    </row>
    <row r="119" spans="1:8" x14ac:dyDescent="0.25">
      <c r="A119" t="s">
        <v>1031</v>
      </c>
      <c r="B119" t="s">
        <v>1032</v>
      </c>
      <c r="C119" t="s">
        <v>1033</v>
      </c>
      <c r="D119" t="s">
        <v>1034</v>
      </c>
      <c r="F119">
        <v>5101</v>
      </c>
      <c r="G119" t="s">
        <v>1035</v>
      </c>
    </row>
    <row r="120" spans="1:8" x14ac:dyDescent="0.25">
      <c r="A120" t="s">
        <v>1036</v>
      </c>
      <c r="B120" t="s">
        <v>1037</v>
      </c>
      <c r="C120" t="s">
        <v>1038</v>
      </c>
      <c r="D120" t="s">
        <v>1039</v>
      </c>
      <c r="F120">
        <v>5644</v>
      </c>
      <c r="G120" t="s">
        <v>1040</v>
      </c>
      <c r="H120" t="s">
        <v>1041</v>
      </c>
    </row>
    <row r="121" spans="1:8" x14ac:dyDescent="0.25">
      <c r="A121" t="s">
        <v>1042</v>
      </c>
      <c r="B121" t="s">
        <v>1043</v>
      </c>
      <c r="C121" t="s">
        <v>1044</v>
      </c>
      <c r="D121" t="s">
        <v>1045</v>
      </c>
      <c r="F121">
        <v>5070</v>
      </c>
      <c r="G121" t="s">
        <v>1046</v>
      </c>
      <c r="H121" t="s">
        <v>1047</v>
      </c>
    </row>
    <row r="122" spans="1:8" x14ac:dyDescent="0.25">
      <c r="A122" t="s">
        <v>1048</v>
      </c>
      <c r="B122" t="s">
        <v>1049</v>
      </c>
      <c r="C122" t="s">
        <v>1050</v>
      </c>
      <c r="D122" t="s">
        <v>1051</v>
      </c>
      <c r="F122">
        <v>5101</v>
      </c>
      <c r="G122" t="s">
        <v>1052</v>
      </c>
      <c r="H122" t="s">
        <v>1053</v>
      </c>
    </row>
    <row r="123" spans="1:8" x14ac:dyDescent="0.25">
      <c r="A123" t="s">
        <v>1054</v>
      </c>
      <c r="B123" t="s">
        <v>1055</v>
      </c>
      <c r="C123" t="s">
        <v>1056</v>
      </c>
      <c r="D123" t="s">
        <v>1057</v>
      </c>
      <c r="F123">
        <v>5530</v>
      </c>
      <c r="G123" t="s">
        <v>1058</v>
      </c>
    </row>
    <row r="124" spans="1:8" x14ac:dyDescent="0.25">
      <c r="A124" t="s">
        <v>1059</v>
      </c>
      <c r="B124" t="s">
        <v>1060</v>
      </c>
      <c r="C124" t="s">
        <v>1061</v>
      </c>
      <c r="D124" t="s">
        <v>616</v>
      </c>
      <c r="F124">
        <v>5030</v>
      </c>
      <c r="G124" t="s">
        <v>1062</v>
      </c>
      <c r="H124" t="s">
        <v>1063</v>
      </c>
    </row>
    <row r="125" spans="1:8" x14ac:dyDescent="0.25">
      <c r="A125" t="s">
        <v>1064</v>
      </c>
      <c r="B125" t="s">
        <v>1065</v>
      </c>
      <c r="C125" t="s">
        <v>1066</v>
      </c>
      <c r="D125" t="s">
        <v>1067</v>
      </c>
      <c r="F125">
        <v>5060</v>
      </c>
      <c r="G125" t="s">
        <v>1068</v>
      </c>
    </row>
    <row r="126" spans="1:8" ht="15.75" x14ac:dyDescent="0.25">
      <c r="A126" s="97" t="s">
        <v>1069</v>
      </c>
      <c r="B126" s="97" t="s">
        <v>1070</v>
      </c>
      <c r="C126" s="98" t="s">
        <v>1071</v>
      </c>
      <c r="D126" s="99" t="s">
        <v>1072</v>
      </c>
      <c r="E126" s="99"/>
      <c r="F126" s="97">
        <v>5660</v>
      </c>
      <c r="G126" s="99" t="s">
        <v>1073</v>
      </c>
      <c r="H126" s="97"/>
    </row>
    <row r="127" spans="1:8" x14ac:dyDescent="0.25">
      <c r="A127" t="s">
        <v>1074</v>
      </c>
      <c r="B127" t="s">
        <v>1075</v>
      </c>
      <c r="C127" t="s">
        <v>1076</v>
      </c>
      <c r="D127" t="s">
        <v>1077</v>
      </c>
      <c r="F127">
        <v>5070</v>
      </c>
      <c r="G127" t="s">
        <v>1078</v>
      </c>
    </row>
    <row r="128" spans="1:8" x14ac:dyDescent="0.25">
      <c r="A128" t="s">
        <v>1079</v>
      </c>
      <c r="B128" t="s">
        <v>1080</v>
      </c>
      <c r="C128" t="s">
        <v>1081</v>
      </c>
      <c r="D128" t="s">
        <v>1082</v>
      </c>
      <c r="F128">
        <v>5300</v>
      </c>
      <c r="G128" t="s">
        <v>855</v>
      </c>
    </row>
    <row r="129" spans="1:9" x14ac:dyDescent="0.25">
      <c r="A129" t="s">
        <v>1083</v>
      </c>
      <c r="B129" t="s">
        <v>1084</v>
      </c>
      <c r="C129" t="s">
        <v>1085</v>
      </c>
      <c r="D129" t="s">
        <v>1086</v>
      </c>
      <c r="F129">
        <v>5310</v>
      </c>
      <c r="G129" t="s">
        <v>1087</v>
      </c>
      <c r="H129" t="s">
        <v>1088</v>
      </c>
      <c r="I129" t="s">
        <v>1089</v>
      </c>
    </row>
    <row r="130" spans="1:9" x14ac:dyDescent="0.25">
      <c r="A130" t="s">
        <v>1090</v>
      </c>
      <c r="B130" t="s">
        <v>1091</v>
      </c>
      <c r="C130" t="s">
        <v>1092</v>
      </c>
      <c r="D130" t="s">
        <v>616</v>
      </c>
      <c r="F130">
        <v>5621</v>
      </c>
      <c r="G130" t="s">
        <v>899</v>
      </c>
    </row>
    <row r="131" spans="1:9" x14ac:dyDescent="0.25">
      <c r="A131" t="s">
        <v>1093</v>
      </c>
      <c r="B131" t="s">
        <v>1094</v>
      </c>
      <c r="C131" t="s">
        <v>1095</v>
      </c>
      <c r="D131" t="s">
        <v>1096</v>
      </c>
      <c r="F131">
        <v>5350</v>
      </c>
      <c r="G131" t="s">
        <v>1097</v>
      </c>
      <c r="H131" t="s">
        <v>1098</v>
      </c>
    </row>
    <row r="132" spans="1:9" x14ac:dyDescent="0.25">
      <c r="A132" t="s">
        <v>1099</v>
      </c>
      <c r="B132" t="s">
        <v>1100</v>
      </c>
      <c r="C132" t="s">
        <v>1101</v>
      </c>
      <c r="D132" t="s">
        <v>1102</v>
      </c>
      <c r="F132">
        <v>5600</v>
      </c>
      <c r="G132" t="s">
        <v>1103</v>
      </c>
    </row>
    <row r="133" spans="1:9" x14ac:dyDescent="0.25">
      <c r="A133" t="s">
        <v>1104</v>
      </c>
      <c r="B133" t="s">
        <v>1105</v>
      </c>
      <c r="C133" t="s">
        <v>1106</v>
      </c>
      <c r="D133" t="s">
        <v>1107</v>
      </c>
      <c r="F133">
        <v>5670</v>
      </c>
      <c r="G133" t="s">
        <v>1108</v>
      </c>
      <c r="H133" t="s">
        <v>1109</v>
      </c>
    </row>
    <row r="134" spans="1:9" x14ac:dyDescent="0.25">
      <c r="A134" t="s">
        <v>1110</v>
      </c>
      <c r="B134" t="s">
        <v>1111</v>
      </c>
      <c r="C134" t="s">
        <v>1112</v>
      </c>
      <c r="D134" t="s">
        <v>1113</v>
      </c>
      <c r="F134">
        <v>5140</v>
      </c>
      <c r="G134" t="s">
        <v>1114</v>
      </c>
      <c r="H134" t="s">
        <v>1115</v>
      </c>
    </row>
    <row r="135" spans="1:9" x14ac:dyDescent="0.25">
      <c r="A135" s="97" t="s">
        <v>1110</v>
      </c>
      <c r="B135" s="97" t="s">
        <v>1116</v>
      </c>
      <c r="C135" s="97" t="s">
        <v>1117</v>
      </c>
      <c r="D135" s="97" t="s">
        <v>1118</v>
      </c>
      <c r="E135" s="97"/>
      <c r="F135" s="97">
        <v>5140</v>
      </c>
      <c r="G135" s="97" t="s">
        <v>1119</v>
      </c>
      <c r="H135" s="97"/>
    </row>
    <row r="136" spans="1:9" x14ac:dyDescent="0.25">
      <c r="A136" t="s">
        <v>1120</v>
      </c>
      <c r="B136" t="s">
        <v>1121</v>
      </c>
      <c r="C136" t="s">
        <v>1122</v>
      </c>
      <c r="D136" t="s">
        <v>616</v>
      </c>
      <c r="F136">
        <v>5530</v>
      </c>
      <c r="G136" t="s">
        <v>1123</v>
      </c>
      <c r="H136" t="s">
        <v>1124</v>
      </c>
    </row>
    <row r="137" spans="1:9" x14ac:dyDescent="0.25">
      <c r="A137" t="s">
        <v>1125</v>
      </c>
      <c r="B137" t="s">
        <v>1126</v>
      </c>
      <c r="C137" t="s">
        <v>1127</v>
      </c>
      <c r="D137" t="s">
        <v>1128</v>
      </c>
      <c r="F137">
        <v>5080</v>
      </c>
      <c r="G137" t="s">
        <v>1129</v>
      </c>
    </row>
    <row r="138" spans="1:9" x14ac:dyDescent="0.25">
      <c r="A138" t="s">
        <v>1130</v>
      </c>
      <c r="B138" t="s">
        <v>1131</v>
      </c>
      <c r="C138" t="s">
        <v>1132</v>
      </c>
      <c r="D138" t="s">
        <v>1133</v>
      </c>
      <c r="F138">
        <v>5380</v>
      </c>
      <c r="G138" t="s">
        <v>1134</v>
      </c>
      <c r="H138" t="s">
        <v>1135</v>
      </c>
    </row>
    <row r="139" spans="1:9" x14ac:dyDescent="0.25">
      <c r="A139" t="s">
        <v>1136</v>
      </c>
      <c r="B139" t="s">
        <v>1137</v>
      </c>
      <c r="C139" t="s">
        <v>1138</v>
      </c>
      <c r="D139" t="s">
        <v>1139</v>
      </c>
      <c r="F139">
        <v>5530</v>
      </c>
      <c r="G139" t="s">
        <v>1140</v>
      </c>
    </row>
    <row r="140" spans="1:9" x14ac:dyDescent="0.25">
      <c r="A140" t="s">
        <v>1141</v>
      </c>
      <c r="B140" t="s">
        <v>1142</v>
      </c>
      <c r="C140" t="s">
        <v>1143</v>
      </c>
      <c r="D140" t="s">
        <v>1144</v>
      </c>
      <c r="F140">
        <v>5020</v>
      </c>
      <c r="G140" t="s">
        <v>1145</v>
      </c>
    </row>
    <row r="141" spans="1:9" x14ac:dyDescent="0.25">
      <c r="A141" t="s">
        <v>1146</v>
      </c>
      <c r="B141" t="s">
        <v>1147</v>
      </c>
      <c r="C141" t="s">
        <v>1148</v>
      </c>
      <c r="D141" t="s">
        <v>1149</v>
      </c>
      <c r="F141">
        <v>5000</v>
      </c>
      <c r="G141" t="s">
        <v>990</v>
      </c>
      <c r="H141" t="s">
        <v>1150</v>
      </c>
    </row>
    <row r="142" spans="1:9" x14ac:dyDescent="0.25">
      <c r="A142" t="s">
        <v>1151</v>
      </c>
      <c r="B142" t="s">
        <v>1152</v>
      </c>
      <c r="C142" t="s">
        <v>1153</v>
      </c>
      <c r="D142" t="s">
        <v>1154</v>
      </c>
      <c r="F142">
        <v>5640</v>
      </c>
      <c r="G142" t="s">
        <v>1155</v>
      </c>
    </row>
    <row r="143" spans="1:9" x14ac:dyDescent="0.25">
      <c r="A143" t="s">
        <v>1156</v>
      </c>
      <c r="B143" t="s">
        <v>1157</v>
      </c>
      <c r="C143" t="s">
        <v>1158</v>
      </c>
      <c r="D143" t="s">
        <v>1159</v>
      </c>
      <c r="F143">
        <v>5340</v>
      </c>
      <c r="G143" t="s">
        <v>1160</v>
      </c>
    </row>
    <row r="144" spans="1:9" x14ac:dyDescent="0.25">
      <c r="A144" t="s">
        <v>1161</v>
      </c>
      <c r="B144" t="s">
        <v>1162</v>
      </c>
      <c r="C144" t="s">
        <v>1163</v>
      </c>
      <c r="D144" t="s">
        <v>1164</v>
      </c>
      <c r="F144">
        <v>5530</v>
      </c>
      <c r="G144" t="s">
        <v>1165</v>
      </c>
    </row>
    <row r="145" spans="1:9" x14ac:dyDescent="0.25">
      <c r="A145" t="s">
        <v>1166</v>
      </c>
      <c r="B145" t="s">
        <v>1167</v>
      </c>
      <c r="C145" t="s">
        <v>1168</v>
      </c>
      <c r="D145" t="s">
        <v>967</v>
      </c>
      <c r="F145">
        <v>5650</v>
      </c>
      <c r="G145" t="s">
        <v>1169</v>
      </c>
    </row>
    <row r="146" spans="1:9" x14ac:dyDescent="0.25">
      <c r="A146" t="s">
        <v>1170</v>
      </c>
      <c r="B146" t="s">
        <v>1171</v>
      </c>
      <c r="C146" t="s">
        <v>1172</v>
      </c>
      <c r="D146" t="s">
        <v>1173</v>
      </c>
      <c r="F146">
        <v>5575</v>
      </c>
      <c r="G146" t="s">
        <v>1174</v>
      </c>
      <c r="H146" t="s">
        <v>1175</v>
      </c>
    </row>
    <row r="147" spans="1:9" x14ac:dyDescent="0.25">
      <c r="A147" t="s">
        <v>1176</v>
      </c>
      <c r="B147" t="s">
        <v>1177</v>
      </c>
      <c r="C147" t="s">
        <v>1178</v>
      </c>
      <c r="D147" t="s">
        <v>1179</v>
      </c>
      <c r="F147">
        <v>5030</v>
      </c>
      <c r="G147" t="s">
        <v>1180</v>
      </c>
    </row>
    <row r="148" spans="1:9" x14ac:dyDescent="0.25">
      <c r="A148" t="s">
        <v>1181</v>
      </c>
      <c r="B148" t="s">
        <v>1182</v>
      </c>
      <c r="C148" t="s">
        <v>1183</v>
      </c>
      <c r="D148" t="s">
        <v>616</v>
      </c>
      <c r="F148">
        <v>5330</v>
      </c>
      <c r="G148" t="s">
        <v>1184</v>
      </c>
    </row>
    <row r="149" spans="1:9" x14ac:dyDescent="0.25">
      <c r="A149" t="s">
        <v>1185</v>
      </c>
      <c r="B149" t="s">
        <v>1186</v>
      </c>
      <c r="C149" t="s">
        <v>1187</v>
      </c>
      <c r="D149" t="s">
        <v>1096</v>
      </c>
      <c r="F149">
        <v>5060</v>
      </c>
      <c r="G149" t="s">
        <v>838</v>
      </c>
    </row>
    <row r="150" spans="1:9" x14ac:dyDescent="0.25">
      <c r="A150" t="s">
        <v>1188</v>
      </c>
      <c r="B150" t="s">
        <v>1189</v>
      </c>
      <c r="C150" t="s">
        <v>1190</v>
      </c>
      <c r="D150" t="s">
        <v>967</v>
      </c>
      <c r="F150">
        <v>5630</v>
      </c>
      <c r="G150" t="s">
        <v>1191</v>
      </c>
      <c r="I150" t="s">
        <v>1192</v>
      </c>
    </row>
    <row r="151" spans="1:9" x14ac:dyDescent="0.25">
      <c r="A151" t="s">
        <v>1193</v>
      </c>
      <c r="B151" t="s">
        <v>1194</v>
      </c>
      <c r="C151" t="s">
        <v>1195</v>
      </c>
      <c r="D151" t="s">
        <v>967</v>
      </c>
      <c r="F151">
        <v>5670</v>
      </c>
      <c r="G151" t="s">
        <v>1196</v>
      </c>
    </row>
    <row r="152" spans="1:9" x14ac:dyDescent="0.25">
      <c r="A152" t="s">
        <v>1197</v>
      </c>
      <c r="B152" t="s">
        <v>1198</v>
      </c>
      <c r="C152" t="s">
        <v>1199</v>
      </c>
      <c r="D152" t="s">
        <v>1200</v>
      </c>
      <c r="F152">
        <v>5620</v>
      </c>
      <c r="G152" t="s">
        <v>1201</v>
      </c>
    </row>
    <row r="153" spans="1:9" x14ac:dyDescent="0.25">
      <c r="A153" t="s">
        <v>1202</v>
      </c>
      <c r="B153" t="s">
        <v>1203</v>
      </c>
      <c r="C153" t="s">
        <v>1204</v>
      </c>
      <c r="D153" t="s">
        <v>967</v>
      </c>
      <c r="F153">
        <v>5621</v>
      </c>
      <c r="G153" t="s">
        <v>1205</v>
      </c>
    </row>
    <row r="154" spans="1:9" x14ac:dyDescent="0.25">
      <c r="A154" t="s">
        <v>1206</v>
      </c>
      <c r="B154" t="s">
        <v>1207</v>
      </c>
      <c r="C154" t="s">
        <v>1208</v>
      </c>
      <c r="D154" t="s">
        <v>1209</v>
      </c>
      <c r="F154">
        <v>5660</v>
      </c>
      <c r="G154" t="s">
        <v>1210</v>
      </c>
      <c r="H154" t="s">
        <v>1211</v>
      </c>
    </row>
    <row r="155" spans="1:9" x14ac:dyDescent="0.25">
      <c r="A155" t="s">
        <v>1212</v>
      </c>
      <c r="B155" t="s">
        <v>1213</v>
      </c>
      <c r="C155" t="s">
        <v>1214</v>
      </c>
      <c r="D155" t="s">
        <v>1215</v>
      </c>
      <c r="F155">
        <v>5590</v>
      </c>
      <c r="G155" t="s">
        <v>1216</v>
      </c>
      <c r="H155" t="s">
        <v>1217</v>
      </c>
      <c r="I155" t="s">
        <v>1218</v>
      </c>
    </row>
    <row r="156" spans="1:9" x14ac:dyDescent="0.25">
      <c r="A156" t="s">
        <v>1219</v>
      </c>
      <c r="B156" t="s">
        <v>1220</v>
      </c>
      <c r="C156" t="s">
        <v>1221</v>
      </c>
      <c r="D156" t="s">
        <v>967</v>
      </c>
      <c r="F156">
        <v>5170</v>
      </c>
      <c r="G156" t="s">
        <v>1222</v>
      </c>
    </row>
    <row r="157" spans="1:9" x14ac:dyDescent="0.25">
      <c r="A157" t="s">
        <v>1223</v>
      </c>
      <c r="B157" t="s">
        <v>1224</v>
      </c>
      <c r="C157" t="s">
        <v>1225</v>
      </c>
      <c r="D157" t="s">
        <v>1077</v>
      </c>
      <c r="F157">
        <v>5020</v>
      </c>
      <c r="G157" t="s">
        <v>1226</v>
      </c>
    </row>
    <row r="158" spans="1:9" x14ac:dyDescent="0.25">
      <c r="A158" t="s">
        <v>1227</v>
      </c>
      <c r="B158" t="s">
        <v>1228</v>
      </c>
      <c r="C158" t="s">
        <v>1229</v>
      </c>
      <c r="D158" t="s">
        <v>1230</v>
      </c>
      <c r="F158">
        <v>5540</v>
      </c>
      <c r="G158" t="s">
        <v>1231</v>
      </c>
    </row>
    <row r="159" spans="1:9" x14ac:dyDescent="0.25">
      <c r="A159" t="s">
        <v>1232</v>
      </c>
      <c r="B159" t="s">
        <v>1233</v>
      </c>
      <c r="C159" t="s">
        <v>1234</v>
      </c>
      <c r="D159" t="s">
        <v>1235</v>
      </c>
      <c r="F159">
        <v>5650</v>
      </c>
      <c r="G159" t="s">
        <v>1236</v>
      </c>
    </row>
    <row r="160" spans="1:9" x14ac:dyDescent="0.25">
      <c r="A160" t="s">
        <v>1237</v>
      </c>
      <c r="B160" t="s">
        <v>1238</v>
      </c>
      <c r="C160" t="s">
        <v>1239</v>
      </c>
      <c r="D160" t="s">
        <v>1240</v>
      </c>
      <c r="F160">
        <v>5670</v>
      </c>
      <c r="G160" t="s">
        <v>1241</v>
      </c>
    </row>
    <row r="161" spans="1:8" x14ac:dyDescent="0.25">
      <c r="A161" t="s">
        <v>1242</v>
      </c>
      <c r="B161" t="s">
        <v>1243</v>
      </c>
      <c r="C161" t="s">
        <v>1244</v>
      </c>
      <c r="D161" t="s">
        <v>1245</v>
      </c>
      <c r="F161">
        <v>5680</v>
      </c>
      <c r="G161" t="s">
        <v>1246</v>
      </c>
    </row>
    <row r="162" spans="1:8" x14ac:dyDescent="0.25">
      <c r="A162" t="s">
        <v>1247</v>
      </c>
      <c r="B162" t="s">
        <v>1248</v>
      </c>
      <c r="C162" t="s">
        <v>1249</v>
      </c>
      <c r="D162" t="s">
        <v>1144</v>
      </c>
      <c r="F162">
        <v>5020</v>
      </c>
      <c r="G162" t="s">
        <v>1145</v>
      </c>
    </row>
    <row r="163" spans="1:8" x14ac:dyDescent="0.25">
      <c r="A163" t="s">
        <v>1250</v>
      </c>
      <c r="B163" t="s">
        <v>1251</v>
      </c>
      <c r="C163" t="s">
        <v>1252</v>
      </c>
      <c r="D163" t="s">
        <v>1253</v>
      </c>
      <c r="F163">
        <v>5170</v>
      </c>
      <c r="G163" t="s">
        <v>1254</v>
      </c>
      <c r="H163" t="s">
        <v>1255</v>
      </c>
    </row>
    <row r="164" spans="1:8" x14ac:dyDescent="0.25">
      <c r="A164" t="s">
        <v>1256</v>
      </c>
      <c r="B164" t="s">
        <v>1257</v>
      </c>
      <c r="C164" t="s">
        <v>1258</v>
      </c>
      <c r="D164" t="s">
        <v>1259</v>
      </c>
      <c r="F164">
        <v>5600</v>
      </c>
      <c r="G164" t="s">
        <v>1260</v>
      </c>
    </row>
    <row r="165" spans="1:8" x14ac:dyDescent="0.25">
      <c r="A165" t="s">
        <v>1261</v>
      </c>
      <c r="B165" t="s">
        <v>1262</v>
      </c>
      <c r="C165" t="s">
        <v>1263</v>
      </c>
      <c r="D165" t="s">
        <v>1264</v>
      </c>
      <c r="F165">
        <v>9000</v>
      </c>
      <c r="G165" t="s">
        <v>1265</v>
      </c>
    </row>
    <row r="166" spans="1:8" x14ac:dyDescent="0.25">
      <c r="A166" t="s">
        <v>1266</v>
      </c>
      <c r="B166" t="s">
        <v>1267</v>
      </c>
      <c r="C166" t="s">
        <v>1268</v>
      </c>
      <c r="D166" t="s">
        <v>1269</v>
      </c>
      <c r="F166">
        <v>9820</v>
      </c>
      <c r="G166" t="s">
        <v>1270</v>
      </c>
    </row>
    <row r="167" spans="1:8" x14ac:dyDescent="0.25">
      <c r="A167" t="s">
        <v>1271</v>
      </c>
      <c r="B167" t="s">
        <v>1272</v>
      </c>
      <c r="C167" t="s">
        <v>1273</v>
      </c>
      <c r="D167" t="s">
        <v>1264</v>
      </c>
      <c r="F167">
        <v>9000</v>
      </c>
      <c r="G167" t="s">
        <v>1265</v>
      </c>
    </row>
    <row r="168" spans="1:8" x14ac:dyDescent="0.25">
      <c r="A168" t="s">
        <v>1274</v>
      </c>
      <c r="B168" t="s">
        <v>1275</v>
      </c>
      <c r="C168" t="s">
        <v>1276</v>
      </c>
      <c r="D168" t="s">
        <v>1277</v>
      </c>
      <c r="F168">
        <v>9190</v>
      </c>
      <c r="G168" t="s">
        <v>1278</v>
      </c>
    </row>
    <row r="169" spans="1:8" x14ac:dyDescent="0.25">
      <c r="A169" t="s">
        <v>1279</v>
      </c>
      <c r="B169" t="s">
        <v>1280</v>
      </c>
      <c r="C169" t="s">
        <v>1281</v>
      </c>
      <c r="D169" t="s">
        <v>1282</v>
      </c>
      <c r="F169">
        <v>3000</v>
      </c>
      <c r="G169" t="s">
        <v>1283</v>
      </c>
    </row>
    <row r="170" spans="1:8" x14ac:dyDescent="0.25">
      <c r="A170" t="s">
        <v>1284</v>
      </c>
      <c r="B170" t="s">
        <v>1285</v>
      </c>
      <c r="C170" t="s">
        <v>1286</v>
      </c>
      <c r="D170" t="s">
        <v>1287</v>
      </c>
      <c r="F170">
        <v>3000</v>
      </c>
      <c r="G170" t="s">
        <v>1283</v>
      </c>
    </row>
    <row r="171" spans="1:8" x14ac:dyDescent="0.25">
      <c r="A171" t="s">
        <v>1288</v>
      </c>
      <c r="B171" t="s">
        <v>1289</v>
      </c>
      <c r="C171" t="s">
        <v>1290</v>
      </c>
      <c r="D171" t="s">
        <v>1291</v>
      </c>
      <c r="F171">
        <v>3202</v>
      </c>
      <c r="G171" t="s">
        <v>1292</v>
      </c>
    </row>
    <row r="172" spans="1:8" x14ac:dyDescent="0.25">
      <c r="A172" t="s">
        <v>1293</v>
      </c>
      <c r="B172" t="s">
        <v>1294</v>
      </c>
      <c r="C172" t="s">
        <v>1295</v>
      </c>
      <c r="D172" t="s">
        <v>1296</v>
      </c>
      <c r="F172">
        <v>3290</v>
      </c>
      <c r="G172" t="s">
        <v>1297</v>
      </c>
    </row>
    <row r="173" spans="1:8" x14ac:dyDescent="0.25">
      <c r="A173" t="s">
        <v>1298</v>
      </c>
      <c r="B173" t="s">
        <v>1299</v>
      </c>
      <c r="C173" t="s">
        <v>1300</v>
      </c>
      <c r="D173" t="s">
        <v>1301</v>
      </c>
      <c r="F173">
        <v>8930</v>
      </c>
      <c r="G173" t="s">
        <v>1302</v>
      </c>
    </row>
    <row r="174" spans="1:8" x14ac:dyDescent="0.25">
      <c r="A174" t="s">
        <v>1303</v>
      </c>
      <c r="B174" t="s">
        <v>1304</v>
      </c>
      <c r="C174" t="s">
        <v>1305</v>
      </c>
      <c r="D174" t="s">
        <v>1306</v>
      </c>
      <c r="F174">
        <v>8420</v>
      </c>
      <c r="G174" t="s">
        <v>1307</v>
      </c>
    </row>
    <row r="175" spans="1:8" x14ac:dyDescent="0.25">
      <c r="A175" t="s">
        <v>1308</v>
      </c>
      <c r="B175" t="s">
        <v>1309</v>
      </c>
      <c r="C175" t="s">
        <v>1310</v>
      </c>
      <c r="D175" t="s">
        <v>1309</v>
      </c>
      <c r="F175">
        <v>8400</v>
      </c>
      <c r="G175" t="s">
        <v>1311</v>
      </c>
    </row>
    <row r="176" spans="1:8" x14ac:dyDescent="0.25">
      <c r="A176" t="s">
        <v>1312</v>
      </c>
      <c r="B176" t="s">
        <v>1313</v>
      </c>
      <c r="C176" t="s">
        <v>1314</v>
      </c>
      <c r="D176" t="s">
        <v>1315</v>
      </c>
      <c r="F176">
        <v>8560</v>
      </c>
      <c r="G176" t="s">
        <v>1316</v>
      </c>
    </row>
    <row r="177" spans="1:7" x14ac:dyDescent="0.25">
      <c r="A177" t="s">
        <v>1317</v>
      </c>
      <c r="B177" t="s">
        <v>1318</v>
      </c>
      <c r="C177" t="s">
        <v>1319</v>
      </c>
      <c r="D177" t="s">
        <v>1320</v>
      </c>
      <c r="F177">
        <v>8820</v>
      </c>
      <c r="G177" t="s">
        <v>1321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workbookViewId="0">
      <pane ySplit="1" topLeftCell="A74" activePane="bottomLeft" state="frozen"/>
      <selection pane="bottomLeft" activeCell="C102" sqref="C102"/>
    </sheetView>
  </sheetViews>
  <sheetFormatPr baseColWidth="10" defaultColWidth="11.42578125" defaultRowHeight="18" x14ac:dyDescent="0.25"/>
  <cols>
    <col min="1" max="1" width="9.42578125" style="94" bestFit="1" customWidth="1"/>
    <col min="2" max="2" width="5" style="95" bestFit="1" customWidth="1"/>
    <col min="3" max="3" width="28.85546875" style="94" bestFit="1" customWidth="1"/>
    <col min="4" max="4" width="9.28515625" style="94" bestFit="1" customWidth="1"/>
    <col min="5" max="5" width="9.5703125" style="96" bestFit="1" customWidth="1"/>
    <col min="6" max="6" width="40.5703125" style="88" bestFit="1" customWidth="1"/>
    <col min="7" max="16384" width="11.42578125" style="39"/>
  </cols>
  <sheetData>
    <row r="1" spans="1:6" s="38" customFormat="1" ht="18.75" x14ac:dyDescent="0.3">
      <c r="A1" s="91" t="s">
        <v>1322</v>
      </c>
      <c r="B1" s="92" t="s">
        <v>1323</v>
      </c>
      <c r="C1" s="91" t="s">
        <v>1324</v>
      </c>
      <c r="D1" s="91" t="s">
        <v>1325</v>
      </c>
      <c r="E1" s="93" t="s">
        <v>1326</v>
      </c>
      <c r="F1" s="87"/>
    </row>
    <row r="2" spans="1:6" ht="15.75" x14ac:dyDescent="0.25">
      <c r="A2" s="8">
        <v>1</v>
      </c>
      <c r="B2" s="8" t="s">
        <v>1327</v>
      </c>
      <c r="C2" s="8" t="s">
        <v>1328</v>
      </c>
      <c r="D2" s="8">
        <v>100138</v>
      </c>
      <c r="E2" s="8">
        <v>1</v>
      </c>
      <c r="F2" s="88" t="str">
        <f>CONCATENATE(C2," (",E2,")")</f>
        <v>DEHAES JULIEN (1)</v>
      </c>
    </row>
    <row r="3" spans="1:6" ht="15.75" x14ac:dyDescent="0.25">
      <c r="A3" s="8">
        <v>2</v>
      </c>
      <c r="B3" s="8" t="s">
        <v>1329</v>
      </c>
      <c r="C3" s="8" t="s">
        <v>1330</v>
      </c>
      <c r="D3" s="8">
        <v>100077</v>
      </c>
      <c r="E3" s="8">
        <v>5</v>
      </c>
      <c r="F3" s="88" t="str">
        <f t="shared" ref="F3:F8" si="0">CONCATENATE(C3," (",E3,")")</f>
        <v>BOLAIN SEBASTIEN (5)</v>
      </c>
    </row>
    <row r="4" spans="1:6" ht="15.75" x14ac:dyDescent="0.25">
      <c r="A4" s="8">
        <v>3</v>
      </c>
      <c r="B4" s="8" t="s">
        <v>1329</v>
      </c>
      <c r="C4" s="8" t="s">
        <v>1331</v>
      </c>
      <c r="D4" s="8">
        <v>100147</v>
      </c>
      <c r="E4" s="8">
        <v>5</v>
      </c>
      <c r="F4" s="88" t="str">
        <f>CONCATENATE(C4," (",E4,")")</f>
        <v>DANDOY ROMAIN (5)</v>
      </c>
    </row>
    <row r="5" spans="1:6" ht="15.75" x14ac:dyDescent="0.25">
      <c r="A5" s="8">
        <v>4</v>
      </c>
      <c r="B5" s="8" t="s">
        <v>1329</v>
      </c>
      <c r="C5" s="8" t="s">
        <v>1332</v>
      </c>
      <c r="D5" s="8">
        <v>137235</v>
      </c>
      <c r="E5" s="8">
        <v>5</v>
      </c>
      <c r="F5" s="88" t="str">
        <f t="shared" si="0"/>
        <v>GASPAR ROMAIN (5)</v>
      </c>
    </row>
    <row r="6" spans="1:6" ht="15.75" x14ac:dyDescent="0.25">
      <c r="A6" s="8">
        <v>5</v>
      </c>
      <c r="B6" s="8" t="s">
        <v>1329</v>
      </c>
      <c r="C6" s="8" t="s">
        <v>1333</v>
      </c>
      <c r="D6" s="8">
        <v>100154</v>
      </c>
      <c r="E6" s="8">
        <v>5</v>
      </c>
      <c r="F6" s="88" t="str">
        <f t="shared" si="0"/>
        <v>JANSSENS STEPHANE (5)</v>
      </c>
    </row>
    <row r="7" spans="1:6" ht="15.75" x14ac:dyDescent="0.25">
      <c r="A7" s="135" t="s">
        <v>1334</v>
      </c>
      <c r="B7" s="8" t="s">
        <v>1335</v>
      </c>
      <c r="C7" s="8" t="s">
        <v>1336</v>
      </c>
      <c r="D7" s="8">
        <v>154456</v>
      </c>
      <c r="E7" s="135" t="s">
        <v>1337</v>
      </c>
      <c r="F7" s="88" t="str">
        <f>CONCATENATE(C7," (",E7,")")</f>
        <v>MORARDET MICHAEL (6B)</v>
      </c>
    </row>
    <row r="8" spans="1:6" ht="15.75" x14ac:dyDescent="0.25">
      <c r="A8" s="8">
        <v>6</v>
      </c>
      <c r="B8" s="8" t="s">
        <v>1335</v>
      </c>
      <c r="C8" s="8" t="s">
        <v>1338</v>
      </c>
      <c r="D8" s="8">
        <v>100057</v>
      </c>
      <c r="E8" s="8">
        <v>6</v>
      </c>
      <c r="F8" s="88" t="str">
        <f t="shared" si="0"/>
        <v>DRION RAPHAEL (6)</v>
      </c>
    </row>
    <row r="9" spans="1:6" ht="15.75" x14ac:dyDescent="0.25">
      <c r="A9" s="8">
        <v>7</v>
      </c>
      <c r="B9" s="8" t="s">
        <v>1339</v>
      </c>
      <c r="C9" s="8" t="s">
        <v>1340</v>
      </c>
      <c r="D9" s="8">
        <v>108723</v>
      </c>
      <c r="E9" s="8">
        <v>11</v>
      </c>
      <c r="F9" s="88" t="str">
        <f t="shared" ref="F9:F77" si="1">CONCATENATE(C9," (",E9,")")</f>
        <v>ANTHONE THOMAS (11)</v>
      </c>
    </row>
    <row r="10" spans="1:6" ht="15.75" x14ac:dyDescent="0.25">
      <c r="A10" s="8">
        <v>8</v>
      </c>
      <c r="B10" s="8" t="s">
        <v>1339</v>
      </c>
      <c r="C10" s="8" t="s">
        <v>1341</v>
      </c>
      <c r="D10" s="8">
        <v>100245</v>
      </c>
      <c r="E10" s="8">
        <v>11</v>
      </c>
      <c r="F10" s="88" t="str">
        <f t="shared" si="1"/>
        <v>BOTIN VINCENT (11)</v>
      </c>
    </row>
    <row r="11" spans="1:6" ht="15.75" x14ac:dyDescent="0.25">
      <c r="A11" s="8">
        <v>9</v>
      </c>
      <c r="B11" s="8" t="s">
        <v>1339</v>
      </c>
      <c r="C11" s="8" t="s">
        <v>1342</v>
      </c>
      <c r="D11" s="8">
        <v>100250</v>
      </c>
      <c r="E11" s="8">
        <v>11</v>
      </c>
      <c r="F11" s="88" t="str">
        <f t="shared" si="1"/>
        <v>DECLAYE CEDRIC (11)</v>
      </c>
    </row>
    <row r="12" spans="1:6" ht="15.75" x14ac:dyDescent="0.25">
      <c r="A12" s="8">
        <v>10</v>
      </c>
      <c r="B12" s="8" t="s">
        <v>1339</v>
      </c>
      <c r="C12" s="8" t="s">
        <v>1343</v>
      </c>
      <c r="D12" s="8">
        <v>100594</v>
      </c>
      <c r="E12" s="8">
        <v>11</v>
      </c>
      <c r="F12" s="88" t="str">
        <f t="shared" si="1"/>
        <v>FYALKOWSKI POL (11)</v>
      </c>
    </row>
    <row r="13" spans="1:6" ht="15.75" x14ac:dyDescent="0.25">
      <c r="A13" s="8">
        <v>11</v>
      </c>
      <c r="B13" s="8" t="s">
        <v>1339</v>
      </c>
      <c r="C13" s="8" t="s">
        <v>1344</v>
      </c>
      <c r="D13" s="8">
        <v>100236</v>
      </c>
      <c r="E13" s="8">
        <v>11</v>
      </c>
      <c r="F13" s="88" t="str">
        <f t="shared" si="1"/>
        <v>HENRARD LUC (11)</v>
      </c>
    </row>
    <row r="14" spans="1:6" ht="15.75" x14ac:dyDescent="0.25">
      <c r="A14" s="8">
        <v>12</v>
      </c>
      <c r="B14" s="8" t="s">
        <v>1345</v>
      </c>
      <c r="C14" s="8" t="s">
        <v>1346</v>
      </c>
      <c r="D14" s="8">
        <v>100823</v>
      </c>
      <c r="E14" s="8">
        <f>IF(B14=B13,E13,E13+COUNTIF(B:B,B14))</f>
        <v>15</v>
      </c>
      <c r="F14" s="88" t="str">
        <f t="shared" si="1"/>
        <v>ANTHONE THIERRY (15)</v>
      </c>
    </row>
    <row r="15" spans="1:6" ht="15.75" x14ac:dyDescent="0.25">
      <c r="A15" s="8">
        <v>13</v>
      </c>
      <c r="B15" s="8" t="s">
        <v>1345</v>
      </c>
      <c r="C15" s="8" t="s">
        <v>1347</v>
      </c>
      <c r="D15" s="8">
        <v>130968</v>
      </c>
      <c r="E15" s="8">
        <f t="shared" ref="E15:E78" si="2">IF(B15=B14,E14,E14+COUNTIF(B:B,B15))</f>
        <v>15</v>
      </c>
      <c r="F15" s="88" t="str">
        <f t="shared" si="1"/>
        <v>DELVAUX BAPTISTE (15)</v>
      </c>
    </row>
    <row r="16" spans="1:6" ht="15.75" x14ac:dyDescent="0.25">
      <c r="A16" s="8">
        <v>14</v>
      </c>
      <c r="B16" s="8" t="s">
        <v>1345</v>
      </c>
      <c r="C16" s="8" t="s">
        <v>1348</v>
      </c>
      <c r="D16" s="8">
        <v>100575</v>
      </c>
      <c r="E16" s="8">
        <f t="shared" si="2"/>
        <v>15</v>
      </c>
      <c r="F16" s="88" t="str">
        <f t="shared" si="1"/>
        <v>FYALKOWSKI LUC (15)</v>
      </c>
    </row>
    <row r="17" spans="1:6" ht="15.75" x14ac:dyDescent="0.25">
      <c r="A17" s="8">
        <v>15</v>
      </c>
      <c r="B17" s="8" t="s">
        <v>1345</v>
      </c>
      <c r="C17" s="8" t="s">
        <v>1349</v>
      </c>
      <c r="D17" s="8">
        <v>102123</v>
      </c>
      <c r="E17" s="8">
        <f t="shared" si="2"/>
        <v>15</v>
      </c>
      <c r="F17" s="88" t="str">
        <f t="shared" si="1"/>
        <v>THIRY CEDRIC (15)</v>
      </c>
    </row>
    <row r="18" spans="1:6" ht="15.75" x14ac:dyDescent="0.25">
      <c r="A18" s="8">
        <v>16</v>
      </c>
      <c r="B18" s="8" t="s">
        <v>1350</v>
      </c>
      <c r="C18" s="8" t="s">
        <v>1351</v>
      </c>
      <c r="D18" s="8">
        <v>110859</v>
      </c>
      <c r="E18" s="8">
        <f t="shared" si="2"/>
        <v>19</v>
      </c>
      <c r="F18" s="88" t="str">
        <f t="shared" si="1"/>
        <v>BULTOT NORMAN (19)</v>
      </c>
    </row>
    <row r="19" spans="1:6" ht="15.75" x14ac:dyDescent="0.25">
      <c r="A19" s="8">
        <v>17</v>
      </c>
      <c r="B19" s="8" t="s">
        <v>1350</v>
      </c>
      <c r="C19" s="8" t="s">
        <v>1352</v>
      </c>
      <c r="D19" s="8">
        <v>101241</v>
      </c>
      <c r="E19" s="8">
        <f t="shared" si="2"/>
        <v>19</v>
      </c>
      <c r="F19" s="88" t="str">
        <f t="shared" si="1"/>
        <v>GODARD JEAN-PIERRE (19)</v>
      </c>
    </row>
    <row r="20" spans="1:6" ht="15.75" x14ac:dyDescent="0.25">
      <c r="A20" s="8">
        <v>18</v>
      </c>
      <c r="B20" s="8" t="s">
        <v>1350</v>
      </c>
      <c r="C20" s="8" t="s">
        <v>1353</v>
      </c>
      <c r="D20" s="8">
        <v>101296</v>
      </c>
      <c r="E20" s="8">
        <f t="shared" si="2"/>
        <v>19</v>
      </c>
      <c r="F20" s="88" t="str">
        <f t="shared" si="1"/>
        <v>RADELET ARNAULD (19)</v>
      </c>
    </row>
    <row r="21" spans="1:6" ht="15.75" x14ac:dyDescent="0.25">
      <c r="A21" s="8">
        <v>19</v>
      </c>
      <c r="B21" s="8" t="s">
        <v>1350</v>
      </c>
      <c r="C21" s="8" t="s">
        <v>1354</v>
      </c>
      <c r="D21" s="8">
        <v>102768</v>
      </c>
      <c r="E21" s="8">
        <f t="shared" si="2"/>
        <v>19</v>
      </c>
      <c r="F21" s="88" t="str">
        <f t="shared" si="1"/>
        <v>TONON FERNAND (19)</v>
      </c>
    </row>
    <row r="22" spans="1:6" ht="15.75" x14ac:dyDescent="0.25">
      <c r="A22" s="8">
        <v>20</v>
      </c>
      <c r="B22" s="8" t="s">
        <v>1355</v>
      </c>
      <c r="C22" s="8" t="s">
        <v>1356</v>
      </c>
      <c r="D22" s="8">
        <v>100784</v>
      </c>
      <c r="E22" s="8">
        <f t="shared" si="2"/>
        <v>23</v>
      </c>
      <c r="F22" s="88" t="str">
        <f t="shared" si="1"/>
        <v>PEIFFER FREDERIC (23)</v>
      </c>
    </row>
    <row r="23" spans="1:6" ht="15.75" x14ac:dyDescent="0.25">
      <c r="A23" s="8">
        <v>21</v>
      </c>
      <c r="B23" s="8" t="s">
        <v>1355</v>
      </c>
      <c r="C23" s="8" t="s">
        <v>1357</v>
      </c>
      <c r="D23" s="8">
        <v>101311</v>
      </c>
      <c r="E23" s="8">
        <f t="shared" si="2"/>
        <v>23</v>
      </c>
      <c r="F23" s="88" t="str">
        <f t="shared" si="1"/>
        <v>RADELET EMMANUEL (23)</v>
      </c>
    </row>
    <row r="24" spans="1:6" ht="15.75" x14ac:dyDescent="0.25">
      <c r="A24" s="8">
        <v>22</v>
      </c>
      <c r="B24" s="8" t="s">
        <v>1355</v>
      </c>
      <c r="C24" s="8" t="s">
        <v>1358</v>
      </c>
      <c r="D24" s="8">
        <v>123750</v>
      </c>
      <c r="E24" s="8">
        <f t="shared" si="2"/>
        <v>23</v>
      </c>
      <c r="F24" s="88" t="str">
        <f t="shared" si="1"/>
        <v>RADELET NOE (23)</v>
      </c>
    </row>
    <row r="25" spans="1:6" ht="15.75" x14ac:dyDescent="0.25">
      <c r="A25" s="8">
        <v>23</v>
      </c>
      <c r="B25" s="8" t="s">
        <v>1355</v>
      </c>
      <c r="C25" s="8" t="s">
        <v>1359</v>
      </c>
      <c r="D25" s="8">
        <v>110206</v>
      </c>
      <c r="E25" s="8">
        <f t="shared" si="2"/>
        <v>23</v>
      </c>
      <c r="F25" s="88" t="str">
        <f t="shared" si="1"/>
        <v>SIMON PIERRE (23)</v>
      </c>
    </row>
    <row r="26" spans="1:6" ht="15.75" x14ac:dyDescent="0.25">
      <c r="A26" s="8">
        <v>24</v>
      </c>
      <c r="B26" s="8" t="s">
        <v>1360</v>
      </c>
      <c r="C26" s="8" t="s">
        <v>1361</v>
      </c>
      <c r="D26" s="8">
        <v>136371</v>
      </c>
      <c r="E26" s="8">
        <f t="shared" si="2"/>
        <v>26</v>
      </c>
      <c r="F26" s="88" t="str">
        <f t="shared" si="1"/>
        <v>ALLARD EMILIE (26)</v>
      </c>
    </row>
    <row r="27" spans="1:6" ht="15.75" x14ac:dyDescent="0.25">
      <c r="A27" s="8">
        <v>25</v>
      </c>
      <c r="B27" s="8" t="s">
        <v>1360</v>
      </c>
      <c r="C27" s="8" t="s">
        <v>1362</v>
      </c>
      <c r="D27" s="8">
        <v>101884</v>
      </c>
      <c r="E27" s="8">
        <f t="shared" si="2"/>
        <v>26</v>
      </c>
      <c r="F27" s="88" t="str">
        <f t="shared" si="1"/>
        <v>CULOT DIDIER (26)</v>
      </c>
    </row>
    <row r="28" spans="1:6" ht="15.75" x14ac:dyDescent="0.25">
      <c r="A28" s="8">
        <v>26</v>
      </c>
      <c r="B28" s="8" t="s">
        <v>1360</v>
      </c>
      <c r="C28" s="8" t="s">
        <v>1363</v>
      </c>
      <c r="D28" s="8">
        <v>109026</v>
      </c>
      <c r="E28" s="8">
        <f t="shared" si="2"/>
        <v>26</v>
      </c>
      <c r="F28" s="88" t="str">
        <f t="shared" si="1"/>
        <v>HEBETTE BENJAMIN (26)</v>
      </c>
    </row>
    <row r="29" spans="1:6" ht="15.75" x14ac:dyDescent="0.25">
      <c r="A29" s="8">
        <v>27</v>
      </c>
      <c r="B29" s="8" t="s">
        <v>1364</v>
      </c>
      <c r="C29" s="8" t="s">
        <v>1365</v>
      </c>
      <c r="D29" s="8">
        <v>117082</v>
      </c>
      <c r="E29" s="8">
        <f t="shared" si="2"/>
        <v>32</v>
      </c>
      <c r="F29" s="88" t="str">
        <f t="shared" si="1"/>
        <v>ALLARD AMANDINE (32)</v>
      </c>
    </row>
    <row r="30" spans="1:6" ht="15.75" x14ac:dyDescent="0.25">
      <c r="A30" s="8">
        <v>28</v>
      </c>
      <c r="B30" s="8" t="s">
        <v>1364</v>
      </c>
      <c r="C30" s="8" t="s">
        <v>1366</v>
      </c>
      <c r="D30" s="8">
        <v>101913</v>
      </c>
      <c r="E30" s="8">
        <f t="shared" si="2"/>
        <v>32</v>
      </c>
      <c r="F30" s="88" t="str">
        <f t="shared" si="1"/>
        <v>DEFAUX GILLES (32)</v>
      </c>
    </row>
    <row r="31" spans="1:6" ht="15.75" x14ac:dyDescent="0.25">
      <c r="A31" s="8">
        <v>29</v>
      </c>
      <c r="B31" s="8" t="s">
        <v>1364</v>
      </c>
      <c r="C31" s="8" t="s">
        <v>1367</v>
      </c>
      <c r="D31" s="8">
        <v>104419</v>
      </c>
      <c r="E31" s="8">
        <f t="shared" si="2"/>
        <v>32</v>
      </c>
      <c r="F31" s="88" t="str">
        <f t="shared" si="1"/>
        <v>DEFAUX YVES (32)</v>
      </c>
    </row>
    <row r="32" spans="1:6" ht="15.75" x14ac:dyDescent="0.25">
      <c r="A32" s="8">
        <v>30</v>
      </c>
      <c r="B32" s="8" t="s">
        <v>1364</v>
      </c>
      <c r="C32" s="8" t="s">
        <v>1368</v>
      </c>
      <c r="D32" s="8">
        <v>138185</v>
      </c>
      <c r="E32" s="8">
        <f t="shared" si="2"/>
        <v>32</v>
      </c>
      <c r="F32" s="88" t="str">
        <f t="shared" si="1"/>
        <v>GRIFNEE MARTIN (32)</v>
      </c>
    </row>
    <row r="33" spans="1:6" ht="15.75" x14ac:dyDescent="0.25">
      <c r="A33" s="8">
        <v>31</v>
      </c>
      <c r="B33" s="8" t="s">
        <v>1364</v>
      </c>
      <c r="C33" s="8" t="s">
        <v>1369</v>
      </c>
      <c r="D33" s="8">
        <v>105772</v>
      </c>
      <c r="E33" s="8">
        <f t="shared" si="2"/>
        <v>32</v>
      </c>
      <c r="F33" s="88" t="str">
        <f t="shared" si="1"/>
        <v>LEONARD FABIAN (32)</v>
      </c>
    </row>
    <row r="34" spans="1:6" ht="15.75" x14ac:dyDescent="0.25">
      <c r="A34" s="8">
        <v>32</v>
      </c>
      <c r="B34" s="8" t="s">
        <v>1364</v>
      </c>
      <c r="C34" s="8" t="s">
        <v>1370</v>
      </c>
      <c r="D34" s="8">
        <v>113152</v>
      </c>
      <c r="E34" s="8">
        <f t="shared" si="2"/>
        <v>32</v>
      </c>
      <c r="F34" s="88" t="str">
        <f t="shared" si="1"/>
        <v>LIZIN CORALIE (32)</v>
      </c>
    </row>
    <row r="35" spans="1:6" ht="15.75" x14ac:dyDescent="0.25">
      <c r="A35" s="8">
        <v>33</v>
      </c>
      <c r="B35" s="8" t="s">
        <v>1371</v>
      </c>
      <c r="C35" s="8" t="s">
        <v>1372</v>
      </c>
      <c r="D35" s="8">
        <v>123734</v>
      </c>
      <c r="E35" s="8">
        <f t="shared" si="2"/>
        <v>39</v>
      </c>
      <c r="F35" s="88" t="str">
        <f t="shared" si="1"/>
        <v>ALLARD ELIE (39)</v>
      </c>
    </row>
    <row r="36" spans="1:6" ht="15.75" x14ac:dyDescent="0.25">
      <c r="A36" s="8">
        <v>34</v>
      </c>
      <c r="B36" s="8" t="s">
        <v>1371</v>
      </c>
      <c r="C36" s="8" t="s">
        <v>1373</v>
      </c>
      <c r="D36" s="8">
        <v>110292</v>
      </c>
      <c r="E36" s="8">
        <f t="shared" si="2"/>
        <v>39</v>
      </c>
      <c r="F36" s="88" t="str">
        <f t="shared" si="1"/>
        <v>DAVE JULIEN (39)</v>
      </c>
    </row>
    <row r="37" spans="1:6" ht="15.75" x14ac:dyDescent="0.25">
      <c r="A37" s="8">
        <v>35</v>
      </c>
      <c r="B37" s="8" t="s">
        <v>1371</v>
      </c>
      <c r="C37" s="8" t="s">
        <v>1374</v>
      </c>
      <c r="D37" s="8">
        <v>147958</v>
      </c>
      <c r="E37" s="8">
        <f t="shared" si="2"/>
        <v>39</v>
      </c>
      <c r="F37" s="88" t="str">
        <f t="shared" si="1"/>
        <v>DE SMET NICOLAS (39)</v>
      </c>
    </row>
    <row r="38" spans="1:6" ht="12.75" customHeight="1" x14ac:dyDescent="0.25">
      <c r="A38" s="8">
        <v>36</v>
      </c>
      <c r="B38" s="8" t="s">
        <v>1371</v>
      </c>
      <c r="C38" s="8" t="s">
        <v>1375</v>
      </c>
      <c r="D38" s="8">
        <v>141202</v>
      </c>
      <c r="E38" s="8">
        <f t="shared" si="2"/>
        <v>39</v>
      </c>
      <c r="F38" s="88" t="str">
        <f t="shared" si="1"/>
        <v>LETECHEUR DANIEL (39)</v>
      </c>
    </row>
    <row r="39" spans="1:6" ht="15.75" x14ac:dyDescent="0.25">
      <c r="A39" s="8">
        <v>37</v>
      </c>
      <c r="B39" s="8" t="s">
        <v>1371</v>
      </c>
      <c r="C39" s="8" t="s">
        <v>1376</v>
      </c>
      <c r="D39" s="8">
        <v>134549</v>
      </c>
      <c r="E39" s="8">
        <f t="shared" si="2"/>
        <v>39</v>
      </c>
      <c r="F39" s="88" t="str">
        <f t="shared" si="1"/>
        <v>PIECHOWSKI RICHARD (39)</v>
      </c>
    </row>
    <row r="40" spans="1:6" ht="15.75" x14ac:dyDescent="0.25">
      <c r="A40" s="8">
        <v>38</v>
      </c>
      <c r="B40" s="8" t="s">
        <v>1371</v>
      </c>
      <c r="C40" s="8" t="s">
        <v>1377</v>
      </c>
      <c r="D40" s="8">
        <v>123751</v>
      </c>
      <c r="E40" s="8">
        <f t="shared" si="2"/>
        <v>39</v>
      </c>
      <c r="F40" s="88" t="str">
        <f t="shared" si="1"/>
        <v>RADELET SACHA (39)</v>
      </c>
    </row>
    <row r="41" spans="1:6" ht="12.75" customHeight="1" x14ac:dyDescent="0.25">
      <c r="A41" s="8">
        <v>39</v>
      </c>
      <c r="B41" s="8" t="s">
        <v>1371</v>
      </c>
      <c r="C41" s="8" t="s">
        <v>1378</v>
      </c>
      <c r="D41" s="8">
        <v>131473</v>
      </c>
      <c r="E41" s="8">
        <f t="shared" si="2"/>
        <v>39</v>
      </c>
      <c r="F41" s="88" t="str">
        <f t="shared" si="1"/>
        <v>TURBANG JULIEN (39)</v>
      </c>
    </row>
    <row r="42" spans="1:6" ht="15.75" x14ac:dyDescent="0.25">
      <c r="A42" s="8">
        <v>40</v>
      </c>
      <c r="B42" s="8" t="s">
        <v>1379</v>
      </c>
      <c r="C42" s="8" t="s">
        <v>1380</v>
      </c>
      <c r="D42" s="8">
        <v>110298</v>
      </c>
      <c r="E42" s="8">
        <f t="shared" si="2"/>
        <v>40</v>
      </c>
      <c r="F42" s="88" t="str">
        <f t="shared" si="1"/>
        <v>HODY ROMAIN (40)</v>
      </c>
    </row>
    <row r="43" spans="1:6" ht="15.75" x14ac:dyDescent="0.25">
      <c r="A43" s="8">
        <v>41</v>
      </c>
      <c r="B43" s="8" t="s">
        <v>1381</v>
      </c>
      <c r="C43" s="8" t="s">
        <v>1382</v>
      </c>
      <c r="D43" s="8">
        <v>125885</v>
      </c>
      <c r="E43" s="8">
        <f t="shared" si="2"/>
        <v>47</v>
      </c>
      <c r="F43" s="88" t="str">
        <f t="shared" si="1"/>
        <v>BOUILLOT JOACHIM (47)</v>
      </c>
    </row>
    <row r="44" spans="1:6" ht="15.75" x14ac:dyDescent="0.25">
      <c r="A44" s="8">
        <v>42</v>
      </c>
      <c r="B44" s="8" t="s">
        <v>1381</v>
      </c>
      <c r="C44" s="8" t="s">
        <v>1383</v>
      </c>
      <c r="D44" s="8">
        <v>138062</v>
      </c>
      <c r="E44" s="8">
        <f t="shared" si="2"/>
        <v>47</v>
      </c>
      <c r="F44" s="88" t="str">
        <f t="shared" si="1"/>
        <v>CHERRY ELIOTT (47)</v>
      </c>
    </row>
    <row r="45" spans="1:6" ht="15.75" x14ac:dyDescent="0.25">
      <c r="A45" s="8">
        <v>43</v>
      </c>
      <c r="B45" s="8" t="s">
        <v>1381</v>
      </c>
      <c r="C45" s="8" t="s">
        <v>1384</v>
      </c>
      <c r="D45" s="8">
        <v>138453</v>
      </c>
      <c r="E45" s="8">
        <f t="shared" si="2"/>
        <v>47</v>
      </c>
      <c r="F45" s="88" t="str">
        <f t="shared" si="1"/>
        <v>FALLUEL JEAN LUC (47)</v>
      </c>
    </row>
    <row r="46" spans="1:6" ht="15.75" x14ac:dyDescent="0.25">
      <c r="A46" s="8">
        <v>44</v>
      </c>
      <c r="B46" s="8" t="s">
        <v>1381</v>
      </c>
      <c r="C46" s="8" t="s">
        <v>1385</v>
      </c>
      <c r="D46" s="8">
        <v>106328</v>
      </c>
      <c r="E46" s="8">
        <f t="shared" si="2"/>
        <v>47</v>
      </c>
      <c r="F46" s="88" t="str">
        <f t="shared" si="1"/>
        <v>LEPAGE LOUIS (47)</v>
      </c>
    </row>
    <row r="47" spans="1:6" ht="15.75" x14ac:dyDescent="0.25">
      <c r="A47" s="8">
        <v>45</v>
      </c>
      <c r="B47" s="8" t="s">
        <v>1381</v>
      </c>
      <c r="C47" s="8" t="s">
        <v>1386</v>
      </c>
      <c r="D47" s="8">
        <v>148631</v>
      </c>
      <c r="E47" s="8">
        <f t="shared" si="2"/>
        <v>47</v>
      </c>
      <c r="F47" s="88" t="str">
        <f t="shared" si="1"/>
        <v>MAROT LOICK (47)</v>
      </c>
    </row>
    <row r="48" spans="1:6" ht="15.75" x14ac:dyDescent="0.25">
      <c r="A48" s="8">
        <v>46</v>
      </c>
      <c r="B48" s="8" t="s">
        <v>1381</v>
      </c>
      <c r="C48" s="8" t="s">
        <v>1387</v>
      </c>
      <c r="D48" s="8">
        <v>113584</v>
      </c>
      <c r="E48" s="8">
        <f t="shared" si="2"/>
        <v>47</v>
      </c>
      <c r="F48" s="88" t="str">
        <f t="shared" si="1"/>
        <v>RADELET PAULINE (47)</v>
      </c>
    </row>
    <row r="49" spans="1:6" ht="15.75" x14ac:dyDescent="0.25">
      <c r="A49" s="8">
        <v>47</v>
      </c>
      <c r="B49" s="8" t="s">
        <v>1381</v>
      </c>
      <c r="C49" s="8" t="s">
        <v>1388</v>
      </c>
      <c r="D49" s="8">
        <v>107838</v>
      </c>
      <c r="E49" s="8">
        <f t="shared" si="2"/>
        <v>47</v>
      </c>
      <c r="F49" s="88" t="str">
        <f t="shared" si="1"/>
        <v>WARNON LAURINE (47)</v>
      </c>
    </row>
    <row r="50" spans="1:6" ht="15.75" x14ac:dyDescent="0.25">
      <c r="A50" s="8">
        <v>48</v>
      </c>
      <c r="B50" s="8" t="s">
        <v>1389</v>
      </c>
      <c r="C50" s="8" t="s">
        <v>1390</v>
      </c>
      <c r="D50" s="8">
        <v>147034</v>
      </c>
      <c r="E50" s="8">
        <f t="shared" si="2"/>
        <v>52</v>
      </c>
      <c r="F50" s="88" t="str">
        <f t="shared" si="1"/>
        <v>DORMAL ALEXANDRE (52)</v>
      </c>
    </row>
    <row r="51" spans="1:6" ht="15.75" x14ac:dyDescent="0.25">
      <c r="A51" s="8">
        <v>49</v>
      </c>
      <c r="B51" s="8" t="s">
        <v>1389</v>
      </c>
      <c r="C51" s="8" t="s">
        <v>1391</v>
      </c>
      <c r="D51" s="8">
        <v>146371</v>
      </c>
      <c r="E51" s="8">
        <f t="shared" si="2"/>
        <v>52</v>
      </c>
      <c r="F51" s="88" t="str">
        <f t="shared" si="1"/>
        <v>DORMAL ERIC (52)</v>
      </c>
    </row>
    <row r="52" spans="1:6" ht="15.75" x14ac:dyDescent="0.25">
      <c r="A52" s="8">
        <v>50</v>
      </c>
      <c r="B52" s="8" t="s">
        <v>1389</v>
      </c>
      <c r="C52" s="8" t="s">
        <v>1392</v>
      </c>
      <c r="D52" s="8">
        <v>103643</v>
      </c>
      <c r="E52" s="8">
        <f t="shared" si="2"/>
        <v>52</v>
      </c>
      <c r="F52" s="88" t="str">
        <f t="shared" si="1"/>
        <v>FLORKIN GERARD (52)</v>
      </c>
    </row>
    <row r="53" spans="1:6" ht="15.75" x14ac:dyDescent="0.25">
      <c r="A53" s="8">
        <v>51</v>
      </c>
      <c r="B53" s="8" t="s">
        <v>1389</v>
      </c>
      <c r="C53" s="8" t="s">
        <v>1393</v>
      </c>
      <c r="D53" s="8">
        <v>140914</v>
      </c>
      <c r="E53" s="8">
        <f t="shared" si="2"/>
        <v>52</v>
      </c>
      <c r="F53" s="88" t="str">
        <f t="shared" si="1"/>
        <v>PIRLOT QUENTIN (52)</v>
      </c>
    </row>
    <row r="54" spans="1:6" ht="15.75" x14ac:dyDescent="0.25">
      <c r="A54" s="8">
        <v>52</v>
      </c>
      <c r="B54" s="8" t="s">
        <v>1389</v>
      </c>
      <c r="C54" s="8" t="s">
        <v>1394</v>
      </c>
      <c r="D54" s="8">
        <v>125884</v>
      </c>
      <c r="E54" s="8">
        <f t="shared" si="2"/>
        <v>52</v>
      </c>
      <c r="F54" s="88" t="str">
        <f t="shared" si="1"/>
        <v>RADELET BASTIEN (52)</v>
      </c>
    </row>
    <row r="55" spans="1:6" ht="15.75" x14ac:dyDescent="0.25">
      <c r="A55" s="8">
        <v>53</v>
      </c>
      <c r="B55" s="8" t="s">
        <v>1395</v>
      </c>
      <c r="C55" s="8" t="s">
        <v>1396</v>
      </c>
      <c r="D55" s="8">
        <v>146498</v>
      </c>
      <c r="E55" s="8">
        <f t="shared" si="2"/>
        <v>56</v>
      </c>
      <c r="F55" s="88" t="str">
        <f t="shared" si="1"/>
        <v>BOURGEAU FRANCOIS-XAVIER (56)</v>
      </c>
    </row>
    <row r="56" spans="1:6" ht="15.75" x14ac:dyDescent="0.25">
      <c r="A56" s="8">
        <v>54</v>
      </c>
      <c r="B56" s="8" t="s">
        <v>1395</v>
      </c>
      <c r="C56" s="8" t="s">
        <v>1397</v>
      </c>
      <c r="D56" s="8">
        <v>145558</v>
      </c>
      <c r="E56" s="8">
        <f t="shared" si="2"/>
        <v>56</v>
      </c>
      <c r="F56" s="88" t="str">
        <f t="shared" si="1"/>
        <v>DORMAL LOIC (56)</v>
      </c>
    </row>
    <row r="57" spans="1:6" ht="15.75" x14ac:dyDescent="0.25">
      <c r="A57" s="8">
        <v>55</v>
      </c>
      <c r="B57" s="8" t="s">
        <v>1395</v>
      </c>
      <c r="C57" s="8" t="s">
        <v>1398</v>
      </c>
      <c r="D57" s="8">
        <v>148620</v>
      </c>
      <c r="E57" s="8">
        <f t="shared" si="2"/>
        <v>56</v>
      </c>
      <c r="F57" s="88" t="str">
        <f t="shared" si="1"/>
        <v>GERARD ANTOINE (56)</v>
      </c>
    </row>
    <row r="58" spans="1:6" ht="15.75" x14ac:dyDescent="0.25">
      <c r="A58" s="8">
        <v>56</v>
      </c>
      <c r="B58" s="8" t="s">
        <v>1395</v>
      </c>
      <c r="C58" s="8" t="s">
        <v>1399</v>
      </c>
      <c r="D58" s="8">
        <v>145019</v>
      </c>
      <c r="E58" s="8">
        <f t="shared" si="2"/>
        <v>56</v>
      </c>
      <c r="F58" s="88" t="str">
        <f t="shared" si="1"/>
        <v>MOORS FRANCOISE (56)</v>
      </c>
    </row>
    <row r="59" spans="1:6" ht="15.75" x14ac:dyDescent="0.25">
      <c r="A59" s="8">
        <v>57</v>
      </c>
      <c r="B59" s="8" t="s">
        <v>1400</v>
      </c>
      <c r="C59" s="8" t="s">
        <v>1401</v>
      </c>
      <c r="D59" s="8">
        <v>145038</v>
      </c>
      <c r="E59" s="8">
        <f t="shared" si="2"/>
        <v>69</v>
      </c>
      <c r="F59" s="88" t="str">
        <f t="shared" si="1"/>
        <v>BAIVIER BASTIEN (69)</v>
      </c>
    </row>
    <row r="60" spans="1:6" ht="15.75" x14ac:dyDescent="0.25">
      <c r="A60" s="8">
        <v>58</v>
      </c>
      <c r="B60" s="8" t="s">
        <v>1400</v>
      </c>
      <c r="C60" s="8" t="s">
        <v>1402</v>
      </c>
      <c r="D60" s="8">
        <v>137916</v>
      </c>
      <c r="E60" s="8">
        <f t="shared" si="2"/>
        <v>69</v>
      </c>
      <c r="F60" s="88" t="str">
        <f t="shared" si="1"/>
        <v>BRAHY TRISTAN (69)</v>
      </c>
    </row>
    <row r="61" spans="1:6" ht="15.75" x14ac:dyDescent="0.25">
      <c r="A61" s="8">
        <v>59</v>
      </c>
      <c r="B61" s="8" t="s">
        <v>1400</v>
      </c>
      <c r="C61" s="8" t="s">
        <v>1403</v>
      </c>
      <c r="D61" s="8">
        <v>154603</v>
      </c>
      <c r="E61" s="8">
        <f t="shared" si="2"/>
        <v>69</v>
      </c>
      <c r="F61" s="88" t="str">
        <f t="shared" si="1"/>
        <v>BRUYERE JEAN PHILIPPE (69)</v>
      </c>
    </row>
    <row r="62" spans="1:6" ht="15.75" x14ac:dyDescent="0.25">
      <c r="A62" s="8">
        <v>60</v>
      </c>
      <c r="B62" s="8" t="s">
        <v>1400</v>
      </c>
      <c r="C62" s="8" t="s">
        <v>1404</v>
      </c>
      <c r="D62" s="8">
        <v>109632</v>
      </c>
      <c r="E62" s="8">
        <f t="shared" si="2"/>
        <v>69</v>
      </c>
      <c r="F62" s="88" t="str">
        <f t="shared" si="1"/>
        <v>COLLIN JOSEPH (69)</v>
      </c>
    </row>
    <row r="63" spans="1:6" ht="15.75" x14ac:dyDescent="0.25">
      <c r="A63" s="8">
        <v>61</v>
      </c>
      <c r="B63" s="8" t="s">
        <v>1400</v>
      </c>
      <c r="C63" s="8" t="s">
        <v>1405</v>
      </c>
      <c r="D63" s="8">
        <v>111531</v>
      </c>
      <c r="E63" s="8">
        <f t="shared" si="2"/>
        <v>69</v>
      </c>
      <c r="F63" s="88" t="str">
        <f t="shared" si="1"/>
        <v>DAEMS PATRICK (69)</v>
      </c>
    </row>
    <row r="64" spans="1:6" ht="15.75" x14ac:dyDescent="0.25">
      <c r="A64" s="8">
        <v>62</v>
      </c>
      <c r="B64" s="8" t="s">
        <v>1400</v>
      </c>
      <c r="C64" s="8" t="s">
        <v>1406</v>
      </c>
      <c r="D64" s="8">
        <v>143944</v>
      </c>
      <c r="E64" s="8">
        <f t="shared" si="2"/>
        <v>69</v>
      </c>
      <c r="F64" s="88" t="str">
        <f t="shared" si="1"/>
        <v>DESMETTE CELINE (69)</v>
      </c>
    </row>
    <row r="65" spans="1:6" ht="15.75" x14ac:dyDescent="0.25">
      <c r="A65" s="8">
        <v>63</v>
      </c>
      <c r="B65" s="8" t="s">
        <v>1400</v>
      </c>
      <c r="C65" s="8" t="s">
        <v>1407</v>
      </c>
      <c r="D65" s="8">
        <v>154377</v>
      </c>
      <c r="E65" s="8">
        <f t="shared" si="2"/>
        <v>69</v>
      </c>
      <c r="F65" s="88" t="str">
        <f t="shared" si="1"/>
        <v>LAIR CYRIL (69)</v>
      </c>
    </row>
    <row r="66" spans="1:6" ht="15.75" x14ac:dyDescent="0.25">
      <c r="A66" s="8">
        <v>64</v>
      </c>
      <c r="B66" s="8" t="s">
        <v>1400</v>
      </c>
      <c r="C66" s="8" t="s">
        <v>1408</v>
      </c>
      <c r="D66" s="8">
        <v>141623</v>
      </c>
      <c r="E66" s="8">
        <f t="shared" si="2"/>
        <v>69</v>
      </c>
      <c r="F66" s="88" t="str">
        <f t="shared" si="1"/>
        <v>LEROY JEAN MARC (69)</v>
      </c>
    </row>
    <row r="67" spans="1:6" ht="15.75" x14ac:dyDescent="0.25">
      <c r="A67" s="8">
        <v>65</v>
      </c>
      <c r="B67" s="8" t="s">
        <v>1400</v>
      </c>
      <c r="C67" s="8" t="s">
        <v>1409</v>
      </c>
      <c r="D67" s="8">
        <v>149539</v>
      </c>
      <c r="E67" s="8">
        <f t="shared" si="2"/>
        <v>69</v>
      </c>
      <c r="F67" s="88" t="str">
        <f t="shared" si="1"/>
        <v>MAILLEUX ARNAUD (69)</v>
      </c>
    </row>
    <row r="68" spans="1:6" ht="15.75" x14ac:dyDescent="0.25">
      <c r="A68" s="8">
        <v>66</v>
      </c>
      <c r="B68" s="8" t="s">
        <v>1400</v>
      </c>
      <c r="C68" s="8" t="s">
        <v>1410</v>
      </c>
      <c r="D68" s="8">
        <v>145160</v>
      </c>
      <c r="E68" s="8">
        <f t="shared" si="2"/>
        <v>69</v>
      </c>
      <c r="F68" s="88" t="str">
        <f t="shared" si="1"/>
        <v>MAILLEUX IGOR (69)</v>
      </c>
    </row>
    <row r="69" spans="1:6" ht="15.75" x14ac:dyDescent="0.25">
      <c r="A69" s="8">
        <v>67</v>
      </c>
      <c r="B69" s="8" t="s">
        <v>1400</v>
      </c>
      <c r="C69" s="8" t="s">
        <v>1411</v>
      </c>
      <c r="D69" s="8">
        <v>145039</v>
      </c>
      <c r="E69" s="8">
        <f t="shared" si="2"/>
        <v>69</v>
      </c>
      <c r="F69" s="88" t="str">
        <f t="shared" si="1"/>
        <v>PAULUS HUGO (69)</v>
      </c>
    </row>
    <row r="70" spans="1:6" ht="15.75" x14ac:dyDescent="0.25">
      <c r="A70" s="8">
        <v>68</v>
      </c>
      <c r="B70" s="8" t="s">
        <v>1400</v>
      </c>
      <c r="C70" s="8" t="s">
        <v>1412</v>
      </c>
      <c r="D70" s="8">
        <v>146071</v>
      </c>
      <c r="E70" s="8">
        <f t="shared" si="2"/>
        <v>69</v>
      </c>
      <c r="F70" s="88" t="str">
        <f t="shared" si="1"/>
        <v>PIRAUX MAXIME (69)</v>
      </c>
    </row>
    <row r="71" spans="1:6" ht="15.75" x14ac:dyDescent="0.25">
      <c r="A71" s="8">
        <v>69</v>
      </c>
      <c r="B71" s="8" t="s">
        <v>1400</v>
      </c>
      <c r="C71" s="8" t="s">
        <v>1413</v>
      </c>
      <c r="D71" s="8">
        <v>109646</v>
      </c>
      <c r="E71" s="8">
        <f t="shared" si="2"/>
        <v>69</v>
      </c>
      <c r="F71" s="88" t="str">
        <f t="shared" si="1"/>
        <v>ROME BRIGITTE (69)</v>
      </c>
    </row>
    <row r="72" spans="1:6" ht="15.75" x14ac:dyDescent="0.25">
      <c r="A72" s="8">
        <v>70</v>
      </c>
      <c r="B72" s="8" t="s">
        <v>1414</v>
      </c>
      <c r="C72" s="8" t="s">
        <v>1415</v>
      </c>
      <c r="D72" s="8">
        <v>112081</v>
      </c>
      <c r="E72" s="8">
        <f t="shared" si="2"/>
        <v>85</v>
      </c>
      <c r="F72" s="88" t="str">
        <f t="shared" si="1"/>
        <v>BRADFER GREGORY (85)</v>
      </c>
    </row>
    <row r="73" spans="1:6" ht="15.75" x14ac:dyDescent="0.25">
      <c r="A73" s="8">
        <v>71</v>
      </c>
      <c r="B73" s="8" t="s">
        <v>1414</v>
      </c>
      <c r="C73" s="8" t="s">
        <v>1416</v>
      </c>
      <c r="D73" s="8">
        <v>145164</v>
      </c>
      <c r="E73" s="8">
        <f t="shared" si="2"/>
        <v>85</v>
      </c>
      <c r="F73" s="88" t="str">
        <f t="shared" si="1"/>
        <v>DAWAGNE THOMAS (85)</v>
      </c>
    </row>
    <row r="74" spans="1:6" ht="15.75" x14ac:dyDescent="0.25">
      <c r="A74" s="8">
        <v>72</v>
      </c>
      <c r="B74" s="8" t="s">
        <v>1414</v>
      </c>
      <c r="C74" s="8" t="s">
        <v>1417</v>
      </c>
      <c r="D74" s="8">
        <v>141015</v>
      </c>
      <c r="E74" s="8">
        <f t="shared" si="2"/>
        <v>85</v>
      </c>
      <c r="F74" s="88" t="str">
        <f t="shared" si="1"/>
        <v>DECLAYE NATHAN (85)</v>
      </c>
    </row>
    <row r="75" spans="1:6" ht="15.75" x14ac:dyDescent="0.25">
      <c r="A75" s="8">
        <v>73</v>
      </c>
      <c r="B75" s="8" t="s">
        <v>1414</v>
      </c>
      <c r="C75" s="8" t="s">
        <v>1418</v>
      </c>
      <c r="D75" s="8">
        <v>145735</v>
      </c>
      <c r="E75" s="8">
        <f t="shared" si="2"/>
        <v>85</v>
      </c>
      <c r="F75" s="88" t="str">
        <f t="shared" si="1"/>
        <v>DECLAYE SACHA (85)</v>
      </c>
    </row>
    <row r="76" spans="1:6" ht="15.75" x14ac:dyDescent="0.25">
      <c r="A76" s="8">
        <v>74</v>
      </c>
      <c r="B76" s="8" t="s">
        <v>1414</v>
      </c>
      <c r="C76" s="8" t="s">
        <v>1419</v>
      </c>
      <c r="D76" s="8">
        <v>148632</v>
      </c>
      <c r="E76" s="8">
        <f t="shared" si="2"/>
        <v>85</v>
      </c>
      <c r="F76" s="88" t="str">
        <f t="shared" si="1"/>
        <v>HEGERAAT MATHIEU (85)</v>
      </c>
    </row>
    <row r="77" spans="1:6" ht="15.75" x14ac:dyDescent="0.25">
      <c r="A77" s="8">
        <v>75</v>
      </c>
      <c r="B77" s="8" t="s">
        <v>1414</v>
      </c>
      <c r="C77" s="8" t="s">
        <v>1420</v>
      </c>
      <c r="D77" s="8">
        <v>148629</v>
      </c>
      <c r="E77" s="8">
        <f t="shared" si="2"/>
        <v>85</v>
      </c>
      <c r="F77" s="88" t="str">
        <f t="shared" si="1"/>
        <v>LAMBOTTE ALEXANDRE (85)</v>
      </c>
    </row>
    <row r="78" spans="1:6" ht="15.75" x14ac:dyDescent="0.25">
      <c r="A78" s="8">
        <v>76</v>
      </c>
      <c r="B78" s="8" t="s">
        <v>1414</v>
      </c>
      <c r="C78" s="8" t="s">
        <v>1421</v>
      </c>
      <c r="D78" s="8">
        <v>153204</v>
      </c>
      <c r="E78" s="8">
        <f t="shared" si="2"/>
        <v>85</v>
      </c>
      <c r="F78" s="88" t="str">
        <f t="shared" ref="F78:F97" si="3">CONCATENATE(C78," (",E78,")")</f>
        <v>LAMBOTTE CLOE (85)</v>
      </c>
    </row>
    <row r="79" spans="1:6" ht="15.75" x14ac:dyDescent="0.25">
      <c r="A79" s="8">
        <v>77</v>
      </c>
      <c r="B79" s="8" t="s">
        <v>1414</v>
      </c>
      <c r="C79" s="8" t="s">
        <v>1422</v>
      </c>
      <c r="D79" s="8">
        <v>148636</v>
      </c>
      <c r="E79" s="8">
        <f t="shared" ref="E79:E97" si="4">IF(B79=B78,E78,E78+COUNTIF(B:B,B79))</f>
        <v>85</v>
      </c>
      <c r="F79" s="88" t="str">
        <f t="shared" si="3"/>
        <v>LEMAIRE LOAN (85)</v>
      </c>
    </row>
    <row r="80" spans="1:6" ht="15.75" x14ac:dyDescent="0.25">
      <c r="A80" s="8">
        <v>78</v>
      </c>
      <c r="B80" s="8" t="s">
        <v>1414</v>
      </c>
      <c r="C80" s="8" t="s">
        <v>1423</v>
      </c>
      <c r="D80" s="8">
        <v>141119</v>
      </c>
      <c r="E80" s="8">
        <f t="shared" si="4"/>
        <v>85</v>
      </c>
      <c r="F80" s="88" t="str">
        <f t="shared" si="3"/>
        <v>OLEDZKA BARBARA (85)</v>
      </c>
    </row>
    <row r="81" spans="1:6" ht="15.75" x14ac:dyDescent="0.25">
      <c r="A81" s="8">
        <v>79</v>
      </c>
      <c r="B81" s="8" t="s">
        <v>1414</v>
      </c>
      <c r="C81" s="8" t="s">
        <v>1424</v>
      </c>
      <c r="D81" s="8">
        <v>145159</v>
      </c>
      <c r="E81" s="8">
        <f t="shared" si="4"/>
        <v>85</v>
      </c>
      <c r="F81" s="88" t="str">
        <f t="shared" si="3"/>
        <v>PIRLOT BASTIEN (85)</v>
      </c>
    </row>
    <row r="82" spans="1:6" ht="15.75" x14ac:dyDescent="0.25">
      <c r="A82" s="8">
        <v>80</v>
      </c>
      <c r="B82" s="8" t="s">
        <v>1414</v>
      </c>
      <c r="C82" s="8" t="s">
        <v>1425</v>
      </c>
      <c r="D82" s="8">
        <v>111549</v>
      </c>
      <c r="E82" s="8">
        <f t="shared" si="4"/>
        <v>85</v>
      </c>
      <c r="F82" s="88" t="str">
        <f t="shared" si="3"/>
        <v>TOMBOY MONIQUE (85)</v>
      </c>
    </row>
    <row r="83" spans="1:6" ht="15.75" x14ac:dyDescent="0.25">
      <c r="A83" s="8">
        <v>81</v>
      </c>
      <c r="B83" s="8" t="s">
        <v>1414</v>
      </c>
      <c r="C83" s="8" t="s">
        <v>1426</v>
      </c>
      <c r="D83" s="8">
        <v>117189</v>
      </c>
      <c r="E83" s="8">
        <f t="shared" si="4"/>
        <v>85</v>
      </c>
      <c r="F83" s="88" t="str">
        <f t="shared" si="3"/>
        <v>TRIPNAUX GEOFFREY (85)</v>
      </c>
    </row>
    <row r="84" spans="1:6" ht="15.75" x14ac:dyDescent="0.25">
      <c r="A84" s="8">
        <v>82</v>
      </c>
      <c r="B84" s="8" t="s">
        <v>1414</v>
      </c>
      <c r="C84" s="8" t="s">
        <v>1427</v>
      </c>
      <c r="D84" s="8">
        <v>148628</v>
      </c>
      <c r="E84" s="8">
        <f t="shared" si="4"/>
        <v>85</v>
      </c>
      <c r="F84" s="88" t="str">
        <f t="shared" si="3"/>
        <v>TROESTLER MAXIME (85)</v>
      </c>
    </row>
    <row r="85" spans="1:6" ht="15.75" x14ac:dyDescent="0.25">
      <c r="A85" s="8">
        <v>83</v>
      </c>
      <c r="B85" s="8" t="s">
        <v>1414</v>
      </c>
      <c r="C85" s="8" t="s">
        <v>1428</v>
      </c>
      <c r="D85" s="8">
        <v>151255</v>
      </c>
      <c r="E85" s="8">
        <f t="shared" si="4"/>
        <v>85</v>
      </c>
      <c r="F85" s="88" t="str">
        <f t="shared" si="3"/>
        <v>VANDEPITTE PIERRE (85)</v>
      </c>
    </row>
    <row r="86" spans="1:6" ht="15.75" x14ac:dyDescent="0.25">
      <c r="A86" s="8">
        <v>84</v>
      </c>
      <c r="B86" s="8" t="s">
        <v>1414</v>
      </c>
      <c r="C86" s="8" t="s">
        <v>1429</v>
      </c>
      <c r="D86" s="8">
        <v>147302</v>
      </c>
      <c r="E86" s="8">
        <f t="shared" si="4"/>
        <v>85</v>
      </c>
      <c r="F86" s="88" t="str">
        <f t="shared" si="3"/>
        <v>VIGNERON ALEXANDRE (85)</v>
      </c>
    </row>
    <row r="87" spans="1:6" ht="15.75" x14ac:dyDescent="0.25">
      <c r="A87" s="8">
        <v>85</v>
      </c>
      <c r="B87" s="8" t="s">
        <v>1414</v>
      </c>
      <c r="C87" s="8" t="s">
        <v>1430</v>
      </c>
      <c r="D87" s="8">
        <v>148633</v>
      </c>
      <c r="E87" s="8">
        <f t="shared" si="4"/>
        <v>85</v>
      </c>
      <c r="F87" s="88" t="str">
        <f t="shared" si="3"/>
        <v>VOGRIG VICTOR (85)</v>
      </c>
    </row>
    <row r="88" spans="1:6" ht="15.75" x14ac:dyDescent="0.25">
      <c r="A88" s="8">
        <v>86</v>
      </c>
      <c r="B88" s="8" t="s">
        <v>1431</v>
      </c>
      <c r="C88" s="8" t="s">
        <v>1432</v>
      </c>
      <c r="D88" s="8">
        <v>148623</v>
      </c>
      <c r="E88" s="8">
        <f t="shared" si="4"/>
        <v>95</v>
      </c>
      <c r="F88" s="88" t="str">
        <f t="shared" si="3"/>
        <v>BOUVIER SHAUN (95)</v>
      </c>
    </row>
    <row r="89" spans="1:6" ht="15.75" x14ac:dyDescent="0.25">
      <c r="A89" s="8">
        <v>87</v>
      </c>
      <c r="B89" s="8" t="s">
        <v>1431</v>
      </c>
      <c r="C89" s="8" t="s">
        <v>1433</v>
      </c>
      <c r="D89" s="8">
        <v>151277</v>
      </c>
      <c r="E89" s="8">
        <f t="shared" si="4"/>
        <v>95</v>
      </c>
      <c r="F89" s="88" t="str">
        <f t="shared" si="3"/>
        <v>DUMONT MARTIN (95)</v>
      </c>
    </row>
    <row r="90" spans="1:6" ht="15.75" x14ac:dyDescent="0.25">
      <c r="A90" s="8">
        <v>88</v>
      </c>
      <c r="B90" s="8" t="s">
        <v>1431</v>
      </c>
      <c r="C90" s="8" t="s">
        <v>1434</v>
      </c>
      <c r="D90" s="8">
        <v>151250</v>
      </c>
      <c r="E90" s="8">
        <f t="shared" si="4"/>
        <v>95</v>
      </c>
      <c r="F90" s="88" t="str">
        <f t="shared" si="3"/>
        <v>GODARD NOAM (95)</v>
      </c>
    </row>
    <row r="91" spans="1:6" ht="15.75" x14ac:dyDescent="0.25">
      <c r="A91" s="8">
        <v>89</v>
      </c>
      <c r="B91" s="8" t="s">
        <v>1431</v>
      </c>
      <c r="C91" s="8" t="s">
        <v>1435</v>
      </c>
      <c r="D91" s="8">
        <v>151278</v>
      </c>
      <c r="E91" s="8">
        <f t="shared" si="4"/>
        <v>95</v>
      </c>
      <c r="F91" s="88" t="str">
        <f t="shared" si="3"/>
        <v>JOUAN TIPHAINE (95)</v>
      </c>
    </row>
    <row r="92" spans="1:6" ht="15.75" x14ac:dyDescent="0.25">
      <c r="A92" s="8">
        <v>90</v>
      </c>
      <c r="B92" s="8" t="s">
        <v>1431</v>
      </c>
      <c r="C92" s="8" t="s">
        <v>1436</v>
      </c>
      <c r="D92" s="8">
        <v>151279</v>
      </c>
      <c r="E92" s="8">
        <f t="shared" si="4"/>
        <v>95</v>
      </c>
      <c r="F92" s="88" t="str">
        <f t="shared" si="3"/>
        <v>MAILLEUX ANOUK (95)</v>
      </c>
    </row>
    <row r="93" spans="1:6" ht="15.75" x14ac:dyDescent="0.25">
      <c r="A93" s="8">
        <v>91</v>
      </c>
      <c r="B93" s="8" t="s">
        <v>1431</v>
      </c>
      <c r="C93" s="8" t="s">
        <v>1437</v>
      </c>
      <c r="D93" s="8">
        <v>151280</v>
      </c>
      <c r="E93" s="8">
        <f t="shared" si="4"/>
        <v>95</v>
      </c>
      <c r="F93" s="88" t="str">
        <f t="shared" si="3"/>
        <v>MAILLEUX MARIUS (95)</v>
      </c>
    </row>
    <row r="94" spans="1:6" ht="15.75" x14ac:dyDescent="0.25">
      <c r="A94" s="8">
        <v>92</v>
      </c>
      <c r="B94" s="8" t="s">
        <v>1431</v>
      </c>
      <c r="C94" s="8" t="s">
        <v>1438</v>
      </c>
      <c r="D94" s="8">
        <v>151281</v>
      </c>
      <c r="E94" s="8">
        <f t="shared" si="4"/>
        <v>95</v>
      </c>
      <c r="F94" s="88" t="str">
        <f t="shared" si="3"/>
        <v>MONJOIE MAXIM (95)</v>
      </c>
    </row>
    <row r="95" spans="1:6" ht="15.75" x14ac:dyDescent="0.25">
      <c r="A95" s="8">
        <v>93</v>
      </c>
      <c r="B95" s="8" t="s">
        <v>1431</v>
      </c>
      <c r="C95" s="8" t="s">
        <v>1439</v>
      </c>
      <c r="D95" s="8">
        <v>151284</v>
      </c>
      <c r="E95" s="8">
        <f t="shared" si="4"/>
        <v>95</v>
      </c>
      <c r="F95" s="88" t="str">
        <f t="shared" si="3"/>
        <v>SEDRAN ARTHUR (95)</v>
      </c>
    </row>
    <row r="96" spans="1:6" ht="15.75" x14ac:dyDescent="0.25">
      <c r="A96" s="8">
        <v>94</v>
      </c>
      <c r="B96" s="8" t="s">
        <v>1431</v>
      </c>
      <c r="C96" s="8" t="s">
        <v>1440</v>
      </c>
      <c r="D96" s="8">
        <v>152847</v>
      </c>
      <c r="E96" s="8">
        <f t="shared" si="4"/>
        <v>95</v>
      </c>
      <c r="F96" s="88" t="str">
        <f t="shared" si="3"/>
        <v>TURBANG HELENE (95)</v>
      </c>
    </row>
    <row r="97" spans="1:6" ht="15.75" x14ac:dyDescent="0.25">
      <c r="A97" s="8">
        <v>95</v>
      </c>
      <c r="B97" s="8" t="s">
        <v>1431</v>
      </c>
      <c r="C97" s="8" t="s">
        <v>1441</v>
      </c>
      <c r="D97" s="8">
        <v>151285</v>
      </c>
      <c r="E97" s="8">
        <f t="shared" si="4"/>
        <v>95</v>
      </c>
      <c r="F97" s="88" t="str">
        <f t="shared" si="3"/>
        <v>WARZEE EMILIEN (95)</v>
      </c>
    </row>
    <row r="98" spans="1:6" ht="15.75" x14ac:dyDescent="0.25">
      <c r="A98" s="8"/>
      <c r="B98" s="8"/>
      <c r="C98" s="8"/>
      <c r="D98" s="8"/>
      <c r="E98" s="8"/>
    </row>
    <row r="99" spans="1:6" ht="15.75" x14ac:dyDescent="0.25">
      <c r="A99" s="8"/>
      <c r="B99" s="8"/>
      <c r="C99" s="8"/>
      <c r="D99" s="8"/>
      <c r="E99" s="8"/>
    </row>
    <row r="100" spans="1:6" ht="15.75" x14ac:dyDescent="0.25">
      <c r="A100" s="8"/>
      <c r="B100" s="8"/>
      <c r="C100" s="8"/>
      <c r="D100" s="8"/>
      <c r="E100" s="8"/>
    </row>
    <row r="101" spans="1:6" ht="15.75" x14ac:dyDescent="0.25">
      <c r="A101" s="8"/>
      <c r="B101" s="8"/>
      <c r="C101" s="8"/>
      <c r="D101" s="8"/>
      <c r="E101" s="8"/>
    </row>
    <row r="102" spans="1:6" ht="15.75" x14ac:dyDescent="0.25">
      <c r="A102" s="8"/>
      <c r="B102" s="8"/>
      <c r="C102" s="8"/>
      <c r="D102" s="8"/>
      <c r="E102" s="8"/>
    </row>
    <row r="103" spans="1:6" ht="15.75" x14ac:dyDescent="0.25">
      <c r="A103" s="8"/>
      <c r="B103" s="8"/>
      <c r="C103" s="8"/>
      <c r="D103" s="8"/>
      <c r="E103" s="8"/>
    </row>
    <row r="104" spans="1:6" ht="15.75" x14ac:dyDescent="0.25">
      <c r="A104" s="8"/>
      <c r="B104" s="8"/>
      <c r="C104" s="8"/>
      <c r="D104" s="8"/>
      <c r="E104" s="8"/>
    </row>
    <row r="105" spans="1:6" ht="15.75" x14ac:dyDescent="0.25">
      <c r="A105" s="8"/>
      <c r="B105" s="8"/>
      <c r="C105" s="8"/>
      <c r="D105" s="8"/>
      <c r="E105" s="8"/>
    </row>
    <row r="106" spans="1:6" ht="15.75" x14ac:dyDescent="0.25">
      <c r="A106" s="8"/>
      <c r="B106" s="8"/>
      <c r="C106" s="8"/>
      <c r="D106" s="8"/>
      <c r="E106" s="8"/>
    </row>
    <row r="107" spans="1:6" ht="15.75" x14ac:dyDescent="0.25">
      <c r="A107" s="8"/>
      <c r="B107" s="8"/>
      <c r="C107" s="8"/>
      <c r="D107" s="8"/>
      <c r="E107" s="8"/>
    </row>
    <row r="108" spans="1:6" ht="15.75" x14ac:dyDescent="0.25">
      <c r="A108" s="8"/>
      <c r="B108" s="8"/>
      <c r="C108" s="8"/>
      <c r="D108" s="8"/>
      <c r="E108" s="8"/>
    </row>
    <row r="109" spans="1:6" ht="15.75" x14ac:dyDescent="0.25">
      <c r="A109" s="8"/>
      <c r="B109" s="8"/>
      <c r="C109" s="8"/>
      <c r="D109" s="8"/>
      <c r="E109" s="8"/>
    </row>
    <row r="110" spans="1:6" ht="15.75" x14ac:dyDescent="0.25">
      <c r="A110" s="8"/>
      <c r="B110" s="8"/>
      <c r="C110" s="8"/>
      <c r="D110" s="8"/>
      <c r="E110" s="8"/>
    </row>
    <row r="111" spans="1:6" ht="15.75" x14ac:dyDescent="0.25">
      <c r="A111" s="8"/>
      <c r="B111" s="8"/>
      <c r="C111" s="8"/>
      <c r="D111" s="8"/>
      <c r="E111" s="8"/>
    </row>
    <row r="112" spans="1:6" ht="15.75" x14ac:dyDescent="0.25">
      <c r="A112" s="8"/>
      <c r="B112" s="8"/>
      <c r="C112" s="8"/>
      <c r="D112" s="8"/>
      <c r="E112" s="8"/>
    </row>
    <row r="113" spans="1:5" ht="15.75" x14ac:dyDescent="0.25">
      <c r="A113" s="8"/>
      <c r="B113" s="8"/>
      <c r="C113" s="8"/>
      <c r="D113" s="8"/>
      <c r="E113" s="8"/>
    </row>
    <row r="114" spans="1:5" ht="15.75" x14ac:dyDescent="0.25">
      <c r="A114" s="8"/>
      <c r="B114" s="8"/>
      <c r="C114" s="8"/>
      <c r="D114" s="8"/>
      <c r="E114" s="8"/>
    </row>
    <row r="115" spans="1:5" ht="15.75" x14ac:dyDescent="0.25">
      <c r="A115" s="8"/>
      <c r="B115" s="8"/>
      <c r="C115" s="8"/>
      <c r="D115" s="8"/>
      <c r="E115" s="8"/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pane ySplit="1" topLeftCell="A2" activePane="bottomLeft" state="frozen"/>
      <selection pane="bottomLeft" activeCell="H15" sqref="H15"/>
    </sheetView>
  </sheetViews>
  <sheetFormatPr baseColWidth="10" defaultColWidth="11.42578125" defaultRowHeight="15" x14ac:dyDescent="0.2"/>
  <cols>
    <col min="1" max="1" width="8.140625" style="39" bestFit="1" customWidth="1"/>
    <col min="2" max="2" width="4.42578125" style="40" bestFit="1" customWidth="1"/>
    <col min="3" max="3" width="19.28515625" style="41" bestFit="1" customWidth="1"/>
    <col min="4" max="4" width="8" style="40" bestFit="1" customWidth="1"/>
    <col min="5" max="5" width="8" style="88" bestFit="1" customWidth="1"/>
    <col min="6" max="6" width="27.28515625" style="88" bestFit="1" customWidth="1"/>
    <col min="7" max="7" width="11.42578125" style="39" customWidth="1"/>
    <col min="8" max="250" width="11.42578125" style="39"/>
    <col min="251" max="252" width="11.42578125" style="39" customWidth="1"/>
    <col min="253" max="253" width="29.140625" style="39" customWidth="1"/>
    <col min="254" max="254" width="11.42578125" style="39" customWidth="1"/>
    <col min="255" max="256" width="11.42578125" style="39"/>
    <col min="257" max="257" width="11.42578125" style="39" customWidth="1"/>
    <col min="258" max="506" width="11.42578125" style="39"/>
    <col min="507" max="508" width="11.42578125" style="39" customWidth="1"/>
    <col min="509" max="509" width="29.140625" style="39" customWidth="1"/>
    <col min="510" max="510" width="11.42578125" style="39" customWidth="1"/>
    <col min="511" max="512" width="11.42578125" style="39"/>
    <col min="513" max="513" width="11.42578125" style="39" customWidth="1"/>
    <col min="514" max="762" width="11.42578125" style="39"/>
    <col min="763" max="764" width="11.42578125" style="39" customWidth="1"/>
    <col min="765" max="765" width="29.140625" style="39" customWidth="1"/>
    <col min="766" max="766" width="11.42578125" style="39" customWidth="1"/>
    <col min="767" max="768" width="11.42578125" style="39"/>
    <col min="769" max="769" width="11.42578125" style="39" customWidth="1"/>
    <col min="770" max="1018" width="11.42578125" style="39"/>
    <col min="1019" max="1020" width="11.42578125" style="39" customWidth="1"/>
    <col min="1021" max="1021" width="29.140625" style="39" customWidth="1"/>
    <col min="1022" max="1022" width="11.42578125" style="39" customWidth="1"/>
    <col min="1023" max="1024" width="11.42578125" style="39"/>
    <col min="1025" max="1025" width="11.42578125" style="39" customWidth="1"/>
    <col min="1026" max="1274" width="11.42578125" style="39"/>
    <col min="1275" max="1276" width="11.42578125" style="39" customWidth="1"/>
    <col min="1277" max="1277" width="29.140625" style="39" customWidth="1"/>
    <col min="1278" max="1278" width="11.42578125" style="39" customWidth="1"/>
    <col min="1279" max="1280" width="11.42578125" style="39"/>
    <col min="1281" max="1281" width="11.42578125" style="39" customWidth="1"/>
    <col min="1282" max="1530" width="11.42578125" style="39"/>
    <col min="1531" max="1532" width="11.42578125" style="39" customWidth="1"/>
    <col min="1533" max="1533" width="29.140625" style="39" customWidth="1"/>
    <col min="1534" max="1534" width="11.42578125" style="39" customWidth="1"/>
    <col min="1535" max="1536" width="11.42578125" style="39"/>
    <col min="1537" max="1537" width="11.42578125" style="39" customWidth="1"/>
    <col min="1538" max="1786" width="11.42578125" style="39"/>
    <col min="1787" max="1788" width="11.42578125" style="39" customWidth="1"/>
    <col min="1789" max="1789" width="29.140625" style="39" customWidth="1"/>
    <col min="1790" max="1790" width="11.42578125" style="39" customWidth="1"/>
    <col min="1791" max="1792" width="11.42578125" style="39"/>
    <col min="1793" max="1793" width="11.42578125" style="39" customWidth="1"/>
    <col min="1794" max="2042" width="11.42578125" style="39"/>
    <col min="2043" max="2044" width="11.42578125" style="39" customWidth="1"/>
    <col min="2045" max="2045" width="29.140625" style="39" customWidth="1"/>
    <col min="2046" max="2046" width="11.42578125" style="39" customWidth="1"/>
    <col min="2047" max="2048" width="11.42578125" style="39"/>
    <col min="2049" max="2049" width="11.42578125" style="39" customWidth="1"/>
    <col min="2050" max="2298" width="11.42578125" style="39"/>
    <col min="2299" max="2300" width="11.42578125" style="39" customWidth="1"/>
    <col min="2301" max="2301" width="29.140625" style="39" customWidth="1"/>
    <col min="2302" max="2302" width="11.42578125" style="39" customWidth="1"/>
    <col min="2303" max="2304" width="11.42578125" style="39"/>
    <col min="2305" max="2305" width="11.42578125" style="39" customWidth="1"/>
    <col min="2306" max="2554" width="11.42578125" style="39"/>
    <col min="2555" max="2556" width="11.42578125" style="39" customWidth="1"/>
    <col min="2557" max="2557" width="29.140625" style="39" customWidth="1"/>
    <col min="2558" max="2558" width="11.42578125" style="39" customWidth="1"/>
    <col min="2559" max="2560" width="11.42578125" style="39"/>
    <col min="2561" max="2561" width="11.42578125" style="39" customWidth="1"/>
    <col min="2562" max="2810" width="11.42578125" style="39"/>
    <col min="2811" max="2812" width="11.42578125" style="39" customWidth="1"/>
    <col min="2813" max="2813" width="29.140625" style="39" customWidth="1"/>
    <col min="2814" max="2814" width="11.42578125" style="39" customWidth="1"/>
    <col min="2815" max="2816" width="11.42578125" style="39"/>
    <col min="2817" max="2817" width="11.42578125" style="39" customWidth="1"/>
    <col min="2818" max="3066" width="11.42578125" style="39"/>
    <col min="3067" max="3068" width="11.42578125" style="39" customWidth="1"/>
    <col min="3069" max="3069" width="29.140625" style="39" customWidth="1"/>
    <col min="3070" max="3070" width="11.42578125" style="39" customWidth="1"/>
    <col min="3071" max="3072" width="11.42578125" style="39"/>
    <col min="3073" max="3073" width="11.42578125" style="39" customWidth="1"/>
    <col min="3074" max="3322" width="11.42578125" style="39"/>
    <col min="3323" max="3324" width="11.42578125" style="39" customWidth="1"/>
    <col min="3325" max="3325" width="29.140625" style="39" customWidth="1"/>
    <col min="3326" max="3326" width="11.42578125" style="39" customWidth="1"/>
    <col min="3327" max="3328" width="11.42578125" style="39"/>
    <col min="3329" max="3329" width="11.42578125" style="39" customWidth="1"/>
    <col min="3330" max="3578" width="11.42578125" style="39"/>
    <col min="3579" max="3580" width="11.42578125" style="39" customWidth="1"/>
    <col min="3581" max="3581" width="29.140625" style="39" customWidth="1"/>
    <col min="3582" max="3582" width="11.42578125" style="39" customWidth="1"/>
    <col min="3583" max="3584" width="11.42578125" style="39"/>
    <col min="3585" max="3585" width="11.42578125" style="39" customWidth="1"/>
    <col min="3586" max="3834" width="11.42578125" style="39"/>
    <col min="3835" max="3836" width="11.42578125" style="39" customWidth="1"/>
    <col min="3837" max="3837" width="29.140625" style="39" customWidth="1"/>
    <col min="3838" max="3838" width="11.42578125" style="39" customWidth="1"/>
    <col min="3839" max="3840" width="11.42578125" style="39"/>
    <col min="3841" max="3841" width="11.42578125" style="39" customWidth="1"/>
    <col min="3842" max="4090" width="11.42578125" style="39"/>
    <col min="4091" max="4092" width="11.42578125" style="39" customWidth="1"/>
    <col min="4093" max="4093" width="29.140625" style="39" customWidth="1"/>
    <col min="4094" max="4094" width="11.42578125" style="39" customWidth="1"/>
    <col min="4095" max="4096" width="11.42578125" style="39"/>
    <col min="4097" max="4097" width="11.42578125" style="39" customWidth="1"/>
    <col min="4098" max="4346" width="11.42578125" style="39"/>
    <col min="4347" max="4348" width="11.42578125" style="39" customWidth="1"/>
    <col min="4349" max="4349" width="29.140625" style="39" customWidth="1"/>
    <col min="4350" max="4350" width="11.42578125" style="39" customWidth="1"/>
    <col min="4351" max="4352" width="11.42578125" style="39"/>
    <col min="4353" max="4353" width="11.42578125" style="39" customWidth="1"/>
    <col min="4354" max="4602" width="11.42578125" style="39"/>
    <col min="4603" max="4604" width="11.42578125" style="39" customWidth="1"/>
    <col min="4605" max="4605" width="29.140625" style="39" customWidth="1"/>
    <col min="4606" max="4606" width="11.42578125" style="39" customWidth="1"/>
    <col min="4607" max="4608" width="11.42578125" style="39"/>
    <col min="4609" max="4609" width="11.42578125" style="39" customWidth="1"/>
    <col min="4610" max="4858" width="11.42578125" style="39"/>
    <col min="4859" max="4860" width="11.42578125" style="39" customWidth="1"/>
    <col min="4861" max="4861" width="29.140625" style="39" customWidth="1"/>
    <col min="4862" max="4862" width="11.42578125" style="39" customWidth="1"/>
    <col min="4863" max="4864" width="11.42578125" style="39"/>
    <col min="4865" max="4865" width="11.42578125" style="39" customWidth="1"/>
    <col min="4866" max="5114" width="11.42578125" style="39"/>
    <col min="5115" max="5116" width="11.42578125" style="39" customWidth="1"/>
    <col min="5117" max="5117" width="29.140625" style="39" customWidth="1"/>
    <col min="5118" max="5118" width="11.42578125" style="39" customWidth="1"/>
    <col min="5119" max="5120" width="11.42578125" style="39"/>
    <col min="5121" max="5121" width="11.42578125" style="39" customWidth="1"/>
    <col min="5122" max="5370" width="11.42578125" style="39"/>
    <col min="5371" max="5372" width="11.42578125" style="39" customWidth="1"/>
    <col min="5373" max="5373" width="29.140625" style="39" customWidth="1"/>
    <col min="5374" max="5374" width="11.42578125" style="39" customWidth="1"/>
    <col min="5375" max="5376" width="11.42578125" style="39"/>
    <col min="5377" max="5377" width="11.42578125" style="39" customWidth="1"/>
    <col min="5378" max="5626" width="11.42578125" style="39"/>
    <col min="5627" max="5628" width="11.42578125" style="39" customWidth="1"/>
    <col min="5629" max="5629" width="29.140625" style="39" customWidth="1"/>
    <col min="5630" max="5630" width="11.42578125" style="39" customWidth="1"/>
    <col min="5631" max="5632" width="11.42578125" style="39"/>
    <col min="5633" max="5633" width="11.42578125" style="39" customWidth="1"/>
    <col min="5634" max="5882" width="11.42578125" style="39"/>
    <col min="5883" max="5884" width="11.42578125" style="39" customWidth="1"/>
    <col min="5885" max="5885" width="29.140625" style="39" customWidth="1"/>
    <col min="5886" max="5886" width="11.42578125" style="39" customWidth="1"/>
    <col min="5887" max="5888" width="11.42578125" style="39"/>
    <col min="5889" max="5889" width="11.42578125" style="39" customWidth="1"/>
    <col min="5890" max="6138" width="11.42578125" style="39"/>
    <col min="6139" max="6140" width="11.42578125" style="39" customWidth="1"/>
    <col min="6141" max="6141" width="29.140625" style="39" customWidth="1"/>
    <col min="6142" max="6142" width="11.42578125" style="39" customWidth="1"/>
    <col min="6143" max="6144" width="11.42578125" style="39"/>
    <col min="6145" max="6145" width="11.42578125" style="39" customWidth="1"/>
    <col min="6146" max="6394" width="11.42578125" style="39"/>
    <col min="6395" max="6396" width="11.42578125" style="39" customWidth="1"/>
    <col min="6397" max="6397" width="29.140625" style="39" customWidth="1"/>
    <col min="6398" max="6398" width="11.42578125" style="39" customWidth="1"/>
    <col min="6399" max="6400" width="11.42578125" style="39"/>
    <col min="6401" max="6401" width="11.42578125" style="39" customWidth="1"/>
    <col min="6402" max="6650" width="11.42578125" style="39"/>
    <col min="6651" max="6652" width="11.42578125" style="39" customWidth="1"/>
    <col min="6653" max="6653" width="29.140625" style="39" customWidth="1"/>
    <col min="6654" max="6654" width="11.42578125" style="39" customWidth="1"/>
    <col min="6655" max="6656" width="11.42578125" style="39"/>
    <col min="6657" max="6657" width="11.42578125" style="39" customWidth="1"/>
    <col min="6658" max="6906" width="11.42578125" style="39"/>
    <col min="6907" max="6908" width="11.42578125" style="39" customWidth="1"/>
    <col min="6909" max="6909" width="29.140625" style="39" customWidth="1"/>
    <col min="6910" max="6910" width="11.42578125" style="39" customWidth="1"/>
    <col min="6911" max="6912" width="11.42578125" style="39"/>
    <col min="6913" max="6913" width="11.42578125" style="39" customWidth="1"/>
    <col min="6914" max="7162" width="11.42578125" style="39"/>
    <col min="7163" max="7164" width="11.42578125" style="39" customWidth="1"/>
    <col min="7165" max="7165" width="29.140625" style="39" customWidth="1"/>
    <col min="7166" max="7166" width="11.42578125" style="39" customWidth="1"/>
    <col min="7167" max="7168" width="11.42578125" style="39"/>
    <col min="7169" max="7169" width="11.42578125" style="39" customWidth="1"/>
    <col min="7170" max="7418" width="11.42578125" style="39"/>
    <col min="7419" max="7420" width="11.42578125" style="39" customWidth="1"/>
    <col min="7421" max="7421" width="29.140625" style="39" customWidth="1"/>
    <col min="7422" max="7422" width="11.42578125" style="39" customWidth="1"/>
    <col min="7423" max="7424" width="11.42578125" style="39"/>
    <col min="7425" max="7425" width="11.42578125" style="39" customWidth="1"/>
    <col min="7426" max="7674" width="11.42578125" style="39"/>
    <col min="7675" max="7676" width="11.42578125" style="39" customWidth="1"/>
    <col min="7677" max="7677" width="29.140625" style="39" customWidth="1"/>
    <col min="7678" max="7678" width="11.42578125" style="39" customWidth="1"/>
    <col min="7679" max="7680" width="11.42578125" style="39"/>
    <col min="7681" max="7681" width="11.42578125" style="39" customWidth="1"/>
    <col min="7682" max="7930" width="11.42578125" style="39"/>
    <col min="7931" max="7932" width="11.42578125" style="39" customWidth="1"/>
    <col min="7933" max="7933" width="29.140625" style="39" customWidth="1"/>
    <col min="7934" max="7934" width="11.42578125" style="39" customWidth="1"/>
    <col min="7935" max="7936" width="11.42578125" style="39"/>
    <col min="7937" max="7937" width="11.42578125" style="39" customWidth="1"/>
    <col min="7938" max="8186" width="11.42578125" style="39"/>
    <col min="8187" max="8188" width="11.42578125" style="39" customWidth="1"/>
    <col min="8189" max="8189" width="29.140625" style="39" customWidth="1"/>
    <col min="8190" max="8190" width="11.42578125" style="39" customWidth="1"/>
    <col min="8191" max="8192" width="11.42578125" style="39"/>
    <col min="8193" max="8193" width="11.42578125" style="39" customWidth="1"/>
    <col min="8194" max="8442" width="11.42578125" style="39"/>
    <col min="8443" max="8444" width="11.42578125" style="39" customWidth="1"/>
    <col min="8445" max="8445" width="29.140625" style="39" customWidth="1"/>
    <col min="8446" max="8446" width="11.42578125" style="39" customWidth="1"/>
    <col min="8447" max="8448" width="11.42578125" style="39"/>
    <col min="8449" max="8449" width="11.42578125" style="39" customWidth="1"/>
    <col min="8450" max="8698" width="11.42578125" style="39"/>
    <col min="8699" max="8700" width="11.42578125" style="39" customWidth="1"/>
    <col min="8701" max="8701" width="29.140625" style="39" customWidth="1"/>
    <col min="8702" max="8702" width="11.42578125" style="39" customWidth="1"/>
    <col min="8703" max="8704" width="11.42578125" style="39"/>
    <col min="8705" max="8705" width="11.42578125" style="39" customWidth="1"/>
    <col min="8706" max="8954" width="11.42578125" style="39"/>
    <col min="8955" max="8956" width="11.42578125" style="39" customWidth="1"/>
    <col min="8957" max="8957" width="29.140625" style="39" customWidth="1"/>
    <col min="8958" max="8958" width="11.42578125" style="39" customWidth="1"/>
    <col min="8959" max="8960" width="11.42578125" style="39"/>
    <col min="8961" max="8961" width="11.42578125" style="39" customWidth="1"/>
    <col min="8962" max="9210" width="11.42578125" style="39"/>
    <col min="9211" max="9212" width="11.42578125" style="39" customWidth="1"/>
    <col min="9213" max="9213" width="29.140625" style="39" customWidth="1"/>
    <col min="9214" max="9214" width="11.42578125" style="39" customWidth="1"/>
    <col min="9215" max="9216" width="11.42578125" style="39"/>
    <col min="9217" max="9217" width="11.42578125" style="39" customWidth="1"/>
    <col min="9218" max="9466" width="11.42578125" style="39"/>
    <col min="9467" max="9468" width="11.42578125" style="39" customWidth="1"/>
    <col min="9469" max="9469" width="29.140625" style="39" customWidth="1"/>
    <col min="9470" max="9470" width="11.42578125" style="39" customWidth="1"/>
    <col min="9471" max="9472" width="11.42578125" style="39"/>
    <col min="9473" max="9473" width="11.42578125" style="39" customWidth="1"/>
    <col min="9474" max="9722" width="11.42578125" style="39"/>
    <col min="9723" max="9724" width="11.42578125" style="39" customWidth="1"/>
    <col min="9725" max="9725" width="29.140625" style="39" customWidth="1"/>
    <col min="9726" max="9726" width="11.42578125" style="39" customWidth="1"/>
    <col min="9727" max="9728" width="11.42578125" style="39"/>
    <col min="9729" max="9729" width="11.42578125" style="39" customWidth="1"/>
    <col min="9730" max="9978" width="11.42578125" style="39"/>
    <col min="9979" max="9980" width="11.42578125" style="39" customWidth="1"/>
    <col min="9981" max="9981" width="29.140625" style="39" customWidth="1"/>
    <col min="9982" max="9982" width="11.42578125" style="39" customWidth="1"/>
    <col min="9983" max="9984" width="11.42578125" style="39"/>
    <col min="9985" max="9985" width="11.42578125" style="39" customWidth="1"/>
    <col min="9986" max="10234" width="11.42578125" style="39"/>
    <col min="10235" max="10236" width="11.42578125" style="39" customWidth="1"/>
    <col min="10237" max="10237" width="29.140625" style="39" customWidth="1"/>
    <col min="10238" max="10238" width="11.42578125" style="39" customWidth="1"/>
    <col min="10239" max="10240" width="11.42578125" style="39"/>
    <col min="10241" max="10241" width="11.42578125" style="39" customWidth="1"/>
    <col min="10242" max="10490" width="11.42578125" style="39"/>
    <col min="10491" max="10492" width="11.42578125" style="39" customWidth="1"/>
    <col min="10493" max="10493" width="29.140625" style="39" customWidth="1"/>
    <col min="10494" max="10494" width="11.42578125" style="39" customWidth="1"/>
    <col min="10495" max="10496" width="11.42578125" style="39"/>
    <col min="10497" max="10497" width="11.42578125" style="39" customWidth="1"/>
    <col min="10498" max="10746" width="11.42578125" style="39"/>
    <col min="10747" max="10748" width="11.42578125" style="39" customWidth="1"/>
    <col min="10749" max="10749" width="29.140625" style="39" customWidth="1"/>
    <col min="10750" max="10750" width="11.42578125" style="39" customWidth="1"/>
    <col min="10751" max="10752" width="11.42578125" style="39"/>
    <col min="10753" max="10753" width="11.42578125" style="39" customWidth="1"/>
    <col min="10754" max="11002" width="11.42578125" style="39"/>
    <col min="11003" max="11004" width="11.42578125" style="39" customWidth="1"/>
    <col min="11005" max="11005" width="29.140625" style="39" customWidth="1"/>
    <col min="11006" max="11006" width="11.42578125" style="39" customWidth="1"/>
    <col min="11007" max="11008" width="11.42578125" style="39"/>
    <col min="11009" max="11009" width="11.42578125" style="39" customWidth="1"/>
    <col min="11010" max="11258" width="11.42578125" style="39"/>
    <col min="11259" max="11260" width="11.42578125" style="39" customWidth="1"/>
    <col min="11261" max="11261" width="29.140625" style="39" customWidth="1"/>
    <col min="11262" max="11262" width="11.42578125" style="39" customWidth="1"/>
    <col min="11263" max="11264" width="11.42578125" style="39"/>
    <col min="11265" max="11265" width="11.42578125" style="39" customWidth="1"/>
    <col min="11266" max="11514" width="11.42578125" style="39"/>
    <col min="11515" max="11516" width="11.42578125" style="39" customWidth="1"/>
    <col min="11517" max="11517" width="29.140625" style="39" customWidth="1"/>
    <col min="11518" max="11518" width="11.42578125" style="39" customWidth="1"/>
    <col min="11519" max="11520" width="11.42578125" style="39"/>
    <col min="11521" max="11521" width="11.42578125" style="39" customWidth="1"/>
    <col min="11522" max="11770" width="11.42578125" style="39"/>
    <col min="11771" max="11772" width="11.42578125" style="39" customWidth="1"/>
    <col min="11773" max="11773" width="29.140625" style="39" customWidth="1"/>
    <col min="11774" max="11774" width="11.42578125" style="39" customWidth="1"/>
    <col min="11775" max="11776" width="11.42578125" style="39"/>
    <col min="11777" max="11777" width="11.42578125" style="39" customWidth="1"/>
    <col min="11778" max="12026" width="11.42578125" style="39"/>
    <col min="12027" max="12028" width="11.42578125" style="39" customWidth="1"/>
    <col min="12029" max="12029" width="29.140625" style="39" customWidth="1"/>
    <col min="12030" max="12030" width="11.42578125" style="39" customWidth="1"/>
    <col min="12031" max="12032" width="11.42578125" style="39"/>
    <col min="12033" max="12033" width="11.42578125" style="39" customWidth="1"/>
    <col min="12034" max="12282" width="11.42578125" style="39"/>
    <col min="12283" max="12284" width="11.42578125" style="39" customWidth="1"/>
    <col min="12285" max="12285" width="29.140625" style="39" customWidth="1"/>
    <col min="12286" max="12286" width="11.42578125" style="39" customWidth="1"/>
    <col min="12287" max="12288" width="11.42578125" style="39"/>
    <col min="12289" max="12289" width="11.42578125" style="39" customWidth="1"/>
    <col min="12290" max="12538" width="11.42578125" style="39"/>
    <col min="12539" max="12540" width="11.42578125" style="39" customWidth="1"/>
    <col min="12541" max="12541" width="29.140625" style="39" customWidth="1"/>
    <col min="12542" max="12542" width="11.42578125" style="39" customWidth="1"/>
    <col min="12543" max="12544" width="11.42578125" style="39"/>
    <col min="12545" max="12545" width="11.42578125" style="39" customWidth="1"/>
    <col min="12546" max="12794" width="11.42578125" style="39"/>
    <col min="12795" max="12796" width="11.42578125" style="39" customWidth="1"/>
    <col min="12797" max="12797" width="29.140625" style="39" customWidth="1"/>
    <col min="12798" max="12798" width="11.42578125" style="39" customWidth="1"/>
    <col min="12799" max="12800" width="11.42578125" style="39"/>
    <col min="12801" max="12801" width="11.42578125" style="39" customWidth="1"/>
    <col min="12802" max="13050" width="11.42578125" style="39"/>
    <col min="13051" max="13052" width="11.42578125" style="39" customWidth="1"/>
    <col min="13053" max="13053" width="29.140625" style="39" customWidth="1"/>
    <col min="13054" max="13054" width="11.42578125" style="39" customWidth="1"/>
    <col min="13055" max="13056" width="11.42578125" style="39"/>
    <col min="13057" max="13057" width="11.42578125" style="39" customWidth="1"/>
    <col min="13058" max="13306" width="11.42578125" style="39"/>
    <col min="13307" max="13308" width="11.42578125" style="39" customWidth="1"/>
    <col min="13309" max="13309" width="29.140625" style="39" customWidth="1"/>
    <col min="13310" max="13310" width="11.42578125" style="39" customWidth="1"/>
    <col min="13311" max="13312" width="11.42578125" style="39"/>
    <col min="13313" max="13313" width="11.42578125" style="39" customWidth="1"/>
    <col min="13314" max="13562" width="11.42578125" style="39"/>
    <col min="13563" max="13564" width="11.42578125" style="39" customWidth="1"/>
    <col min="13565" max="13565" width="29.140625" style="39" customWidth="1"/>
    <col min="13566" max="13566" width="11.42578125" style="39" customWidth="1"/>
    <col min="13567" max="13568" width="11.42578125" style="39"/>
    <col min="13569" max="13569" width="11.42578125" style="39" customWidth="1"/>
    <col min="13570" max="13818" width="11.42578125" style="39"/>
    <col min="13819" max="13820" width="11.42578125" style="39" customWidth="1"/>
    <col min="13821" max="13821" width="29.140625" style="39" customWidth="1"/>
    <col min="13822" max="13822" width="11.42578125" style="39" customWidth="1"/>
    <col min="13823" max="13824" width="11.42578125" style="39"/>
    <col min="13825" max="13825" width="11.42578125" style="39" customWidth="1"/>
    <col min="13826" max="14074" width="11.42578125" style="39"/>
    <col min="14075" max="14076" width="11.42578125" style="39" customWidth="1"/>
    <col min="14077" max="14077" width="29.140625" style="39" customWidth="1"/>
    <col min="14078" max="14078" width="11.42578125" style="39" customWidth="1"/>
    <col min="14079" max="14080" width="11.42578125" style="39"/>
    <col min="14081" max="14081" width="11.42578125" style="39" customWidth="1"/>
    <col min="14082" max="14330" width="11.42578125" style="39"/>
    <col min="14331" max="14332" width="11.42578125" style="39" customWidth="1"/>
    <col min="14333" max="14333" width="29.140625" style="39" customWidth="1"/>
    <col min="14334" max="14334" width="11.42578125" style="39" customWidth="1"/>
    <col min="14335" max="14336" width="11.42578125" style="39"/>
    <col min="14337" max="14337" width="11.42578125" style="39" customWidth="1"/>
    <col min="14338" max="14586" width="11.42578125" style="39"/>
    <col min="14587" max="14588" width="11.42578125" style="39" customWidth="1"/>
    <col min="14589" max="14589" width="29.140625" style="39" customWidth="1"/>
    <col min="14590" max="14590" width="11.42578125" style="39" customWidth="1"/>
    <col min="14591" max="14592" width="11.42578125" style="39"/>
    <col min="14593" max="14593" width="11.42578125" style="39" customWidth="1"/>
    <col min="14594" max="14842" width="11.42578125" style="39"/>
    <col min="14843" max="14844" width="11.42578125" style="39" customWidth="1"/>
    <col min="14845" max="14845" width="29.140625" style="39" customWidth="1"/>
    <col min="14846" max="14846" width="11.42578125" style="39" customWidth="1"/>
    <col min="14847" max="14848" width="11.42578125" style="39"/>
    <col min="14849" max="14849" width="11.42578125" style="39" customWidth="1"/>
    <col min="14850" max="15098" width="11.42578125" style="39"/>
    <col min="15099" max="15100" width="11.42578125" style="39" customWidth="1"/>
    <col min="15101" max="15101" width="29.140625" style="39" customWidth="1"/>
    <col min="15102" max="15102" width="11.42578125" style="39" customWidth="1"/>
    <col min="15103" max="15104" width="11.42578125" style="39"/>
    <col min="15105" max="15105" width="11.42578125" style="39" customWidth="1"/>
    <col min="15106" max="15354" width="11.42578125" style="39"/>
    <col min="15355" max="15356" width="11.42578125" style="39" customWidth="1"/>
    <col min="15357" max="15357" width="29.140625" style="39" customWidth="1"/>
    <col min="15358" max="15358" width="11.42578125" style="39" customWidth="1"/>
    <col min="15359" max="15360" width="11.42578125" style="39"/>
    <col min="15361" max="15361" width="11.42578125" style="39" customWidth="1"/>
    <col min="15362" max="15610" width="11.42578125" style="39"/>
    <col min="15611" max="15612" width="11.42578125" style="39" customWidth="1"/>
    <col min="15613" max="15613" width="29.140625" style="39" customWidth="1"/>
    <col min="15614" max="15614" width="11.42578125" style="39" customWidth="1"/>
    <col min="15615" max="15616" width="11.42578125" style="39"/>
    <col min="15617" max="15617" width="11.42578125" style="39" customWidth="1"/>
    <col min="15618" max="15866" width="11.42578125" style="39"/>
    <col min="15867" max="15868" width="11.42578125" style="39" customWidth="1"/>
    <col min="15869" max="15869" width="29.140625" style="39" customWidth="1"/>
    <col min="15870" max="15870" width="11.42578125" style="39" customWidth="1"/>
    <col min="15871" max="15872" width="11.42578125" style="39"/>
    <col min="15873" max="15873" width="11.42578125" style="39" customWidth="1"/>
    <col min="15874" max="16122" width="11.42578125" style="39"/>
    <col min="16123" max="16124" width="11.42578125" style="39" customWidth="1"/>
    <col min="16125" max="16125" width="29.140625" style="39" customWidth="1"/>
    <col min="16126" max="16126" width="11.42578125" style="39" customWidth="1"/>
    <col min="16127" max="16128" width="11.42578125" style="39"/>
    <col min="16129" max="16129" width="11.42578125" style="39" customWidth="1"/>
    <col min="16130" max="16384" width="11.42578125" style="39"/>
  </cols>
  <sheetData>
    <row r="1" spans="1:6" x14ac:dyDescent="0.2">
      <c r="A1" s="36" t="s">
        <v>1322</v>
      </c>
      <c r="B1" s="37" t="s">
        <v>1323</v>
      </c>
      <c r="C1" s="36" t="s">
        <v>1324</v>
      </c>
      <c r="D1" s="36" t="s">
        <v>1325</v>
      </c>
      <c r="E1" s="87" t="s">
        <v>1326</v>
      </c>
    </row>
    <row r="2" spans="1:6" ht="15.75" x14ac:dyDescent="0.25">
      <c r="A2" s="8">
        <v>1</v>
      </c>
      <c r="B2" s="8" t="s">
        <v>1339</v>
      </c>
      <c r="C2" s="8" t="s">
        <v>1361</v>
      </c>
      <c r="D2" s="8">
        <v>136371</v>
      </c>
      <c r="E2" s="8">
        <v>1</v>
      </c>
      <c r="F2" s="88" t="str">
        <f>CONCATENATE(C2," (",E2,")")</f>
        <v>ALLARD EMILIE (1)</v>
      </c>
    </row>
    <row r="3" spans="1:6" ht="15.75" x14ac:dyDescent="0.25">
      <c r="A3" s="8">
        <v>2</v>
      </c>
      <c r="B3" s="8" t="s">
        <v>1350</v>
      </c>
      <c r="C3" s="8" t="s">
        <v>1365</v>
      </c>
      <c r="D3" s="8">
        <v>117082</v>
      </c>
      <c r="E3" s="8">
        <v>3</v>
      </c>
      <c r="F3" s="88" t="str">
        <f t="shared" ref="F3:F6" si="0">CONCATENATE(C3," (",E3,")")</f>
        <v>ALLARD AMANDINE (3)</v>
      </c>
    </row>
    <row r="4" spans="1:6" ht="15.75" x14ac:dyDescent="0.25">
      <c r="A4" s="8">
        <v>3</v>
      </c>
      <c r="B4" s="8" t="s">
        <v>1350</v>
      </c>
      <c r="C4" s="8" t="s">
        <v>1370</v>
      </c>
      <c r="D4" s="8">
        <v>113152</v>
      </c>
      <c r="E4" s="8">
        <v>3</v>
      </c>
      <c r="F4" s="88" t="str">
        <f t="shared" si="0"/>
        <v>LIZIN CORALIE (3)</v>
      </c>
    </row>
    <row r="5" spans="1:6" ht="15.75" x14ac:dyDescent="0.25">
      <c r="A5" s="8">
        <v>4</v>
      </c>
      <c r="B5" s="8" t="s">
        <v>1360</v>
      </c>
      <c r="C5" s="8" t="s">
        <v>1387</v>
      </c>
      <c r="D5" s="8">
        <v>113584</v>
      </c>
      <c r="E5" s="8">
        <v>5</v>
      </c>
      <c r="F5" s="88" t="str">
        <f t="shared" si="0"/>
        <v>RADELET PAULINE (5)</v>
      </c>
    </row>
    <row r="6" spans="1:6" ht="15.75" x14ac:dyDescent="0.25">
      <c r="A6" s="8">
        <v>5</v>
      </c>
      <c r="B6" s="8" t="s">
        <v>1360</v>
      </c>
      <c r="C6" s="8" t="s">
        <v>1388</v>
      </c>
      <c r="D6" s="8">
        <v>107838</v>
      </c>
      <c r="E6" s="8">
        <v>5</v>
      </c>
      <c r="F6" s="88" t="str">
        <f t="shared" si="0"/>
        <v>WARNON LAURINE (5)</v>
      </c>
    </row>
    <row r="7" spans="1:6" ht="15.75" x14ac:dyDescent="0.25">
      <c r="A7" s="8">
        <v>6</v>
      </c>
      <c r="B7" s="8" t="s">
        <v>1371</v>
      </c>
      <c r="C7" s="8" t="s">
        <v>1406</v>
      </c>
      <c r="D7" s="8">
        <v>143944</v>
      </c>
      <c r="E7" s="8">
        <v>8</v>
      </c>
      <c r="F7" s="88" t="str">
        <f t="shared" ref="F7:F15" si="1">CONCATENATE(C7," (",E7,")")</f>
        <v>DESMETTE CELINE (8)</v>
      </c>
    </row>
    <row r="8" spans="1:6" ht="15.75" x14ac:dyDescent="0.25">
      <c r="A8" s="8">
        <v>7</v>
      </c>
      <c r="B8" s="8" t="s">
        <v>1371</v>
      </c>
      <c r="C8" s="8" t="s">
        <v>1399</v>
      </c>
      <c r="D8" s="8">
        <v>145019</v>
      </c>
      <c r="E8" s="8">
        <v>8</v>
      </c>
      <c r="F8" s="88" t="str">
        <f t="shared" si="1"/>
        <v>MOORS FRANCOISE (8)</v>
      </c>
    </row>
    <row r="9" spans="1:6" ht="15.75" x14ac:dyDescent="0.25">
      <c r="A9" s="8">
        <v>8</v>
      </c>
      <c r="B9" s="8" t="s">
        <v>1371</v>
      </c>
      <c r="C9" s="8" t="s">
        <v>1413</v>
      </c>
      <c r="D9" s="8">
        <v>109646</v>
      </c>
      <c r="E9" s="8">
        <v>8</v>
      </c>
      <c r="F9" s="88" t="str">
        <f t="shared" si="1"/>
        <v>ROME BRIGITTE (8)</v>
      </c>
    </row>
    <row r="10" spans="1:6" ht="15.75" x14ac:dyDescent="0.25">
      <c r="A10" s="8">
        <v>9</v>
      </c>
      <c r="B10" s="8" t="s">
        <v>1379</v>
      </c>
      <c r="C10" s="8" t="s">
        <v>1423</v>
      </c>
      <c r="D10" s="8">
        <v>141119</v>
      </c>
      <c r="E10" s="8">
        <v>10</v>
      </c>
      <c r="F10" s="88" t="str">
        <f t="shared" si="1"/>
        <v>OLEDZKA BARBARA (10)</v>
      </c>
    </row>
    <row r="11" spans="1:6" ht="15.75" x14ac:dyDescent="0.25">
      <c r="A11" s="8">
        <v>10</v>
      </c>
      <c r="B11" s="8" t="s">
        <v>1379</v>
      </c>
      <c r="C11" s="8" t="s">
        <v>1425</v>
      </c>
      <c r="D11" s="8">
        <v>111549</v>
      </c>
      <c r="E11" s="8">
        <v>10</v>
      </c>
      <c r="F11" s="88" t="str">
        <f t="shared" si="1"/>
        <v>TOMBOY MONIQUE (10)</v>
      </c>
    </row>
    <row r="12" spans="1:6" ht="15.75" x14ac:dyDescent="0.25">
      <c r="A12" s="8">
        <v>11</v>
      </c>
      <c r="B12" s="8" t="s">
        <v>1381</v>
      </c>
      <c r="C12" s="8" t="s">
        <v>1421</v>
      </c>
      <c r="D12" s="8">
        <v>153204</v>
      </c>
      <c r="E12" s="8">
        <v>14</v>
      </c>
      <c r="F12" s="88" t="str">
        <f t="shared" si="1"/>
        <v>LAMBOTTE CLOE (14)</v>
      </c>
    </row>
    <row r="13" spans="1:6" ht="15.75" x14ac:dyDescent="0.25">
      <c r="A13" s="8">
        <v>12</v>
      </c>
      <c r="B13" s="8" t="s">
        <v>1431</v>
      </c>
      <c r="C13" s="8" t="s">
        <v>1435</v>
      </c>
      <c r="D13" s="8">
        <v>151278</v>
      </c>
      <c r="E13" s="8">
        <v>14</v>
      </c>
      <c r="F13" s="88" t="str">
        <f t="shared" si="1"/>
        <v>JOUAN TIPHAINE (14)</v>
      </c>
    </row>
    <row r="14" spans="1:6" ht="15.75" x14ac:dyDescent="0.25">
      <c r="A14" s="8">
        <v>13</v>
      </c>
      <c r="B14" s="8" t="s">
        <v>1431</v>
      </c>
      <c r="C14" s="8" t="s">
        <v>1436</v>
      </c>
      <c r="D14" s="8">
        <v>151279</v>
      </c>
      <c r="E14" s="8">
        <v>14</v>
      </c>
      <c r="F14" s="88" t="str">
        <f t="shared" si="1"/>
        <v>MAILLEUX ANOUK (14)</v>
      </c>
    </row>
    <row r="15" spans="1:6" ht="15.75" x14ac:dyDescent="0.25">
      <c r="A15" s="8">
        <v>14</v>
      </c>
      <c r="B15" s="8" t="s">
        <v>1431</v>
      </c>
      <c r="C15" s="8" t="s">
        <v>1440</v>
      </c>
      <c r="D15" s="8">
        <v>152847</v>
      </c>
      <c r="E15" s="8">
        <v>14</v>
      </c>
      <c r="F15" s="88" t="str">
        <f t="shared" si="1"/>
        <v>TURBANG HELENE (14)</v>
      </c>
    </row>
    <row r="16" spans="1:6" x14ac:dyDescent="0.2">
      <c r="A16" s="124"/>
      <c r="B16" s="124"/>
      <c r="C16" s="124"/>
      <c r="D16" s="124"/>
      <c r="E16" s="124"/>
    </row>
    <row r="17" spans="1:5" x14ac:dyDescent="0.2">
      <c r="A17" s="124"/>
      <c r="B17" s="124"/>
      <c r="C17" s="124"/>
      <c r="D17" s="124"/>
      <c r="E17" s="124"/>
    </row>
    <row r="18" spans="1:5" x14ac:dyDescent="0.2">
      <c r="A18" s="124"/>
      <c r="B18" s="124"/>
      <c r="C18" s="124"/>
      <c r="D18" s="124"/>
      <c r="E18" s="124"/>
    </row>
    <row r="33" spans="1:3" x14ac:dyDescent="0.2">
      <c r="A33" s="39">
        <v>100</v>
      </c>
      <c r="B33" s="40" t="s">
        <v>1442</v>
      </c>
      <c r="C33" s="41" t="s">
        <v>1442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6"/>
  <sheetViews>
    <sheetView workbookViewId="0">
      <pane ySplit="1" topLeftCell="A3" activePane="bottomLeft" state="frozen"/>
      <selection pane="bottomLeft" activeCell="D29" sqref="D29:R29"/>
    </sheetView>
  </sheetViews>
  <sheetFormatPr baseColWidth="10" defaultColWidth="3.42578125" defaultRowHeight="15" x14ac:dyDescent="0.25"/>
  <cols>
    <col min="1" max="1" width="3.28515625" style="59" bestFit="1" customWidth="1"/>
    <col min="2" max="2" width="2.85546875" bestFit="1" customWidth="1"/>
    <col min="3" max="9" width="1.85546875" customWidth="1"/>
    <col min="10" max="10" width="0.85546875" style="9" customWidth="1"/>
    <col min="11" max="18" width="1.85546875" customWidth="1"/>
    <col min="19" max="20" width="1.140625" customWidth="1"/>
    <col min="21" max="22" width="1.7109375" customWidth="1"/>
    <col min="23" max="23" width="2.42578125" customWidth="1"/>
    <col min="24" max="24" width="1.7109375" customWidth="1"/>
    <col min="25" max="25" width="3.140625" bestFit="1" customWidth="1"/>
    <col min="26" max="26" width="3.42578125" style="60" bestFit="1" customWidth="1"/>
    <col min="27" max="34" width="1.85546875"/>
    <col min="35" max="35" width="0.85546875" customWidth="1"/>
    <col min="36" max="39" width="1.85546875"/>
    <col min="40" max="40" width="2.5703125" customWidth="1"/>
    <col min="41" max="41" width="4.42578125" bestFit="1" customWidth="1"/>
    <col min="42" max="42" width="1.28515625" customWidth="1"/>
    <col min="43" max="45" width="1.7109375" customWidth="1"/>
    <col min="46" max="46" width="2.42578125" customWidth="1"/>
    <col min="47" max="47" width="1.7109375" customWidth="1"/>
    <col min="48" max="48" width="3.140625" bestFit="1" customWidth="1"/>
    <col min="49" max="49" width="3.42578125" style="60" bestFit="1" customWidth="1"/>
    <col min="50" max="57" width="1.85546875"/>
    <col min="58" max="58" width="0.85546875" customWidth="1"/>
    <col min="59" max="62" width="1.85546875"/>
    <col min="63" max="63" width="5.5703125" bestFit="1" customWidth="1"/>
    <col min="64" max="65" width="1.85546875"/>
    <col min="66" max="66" width="1.85546875" customWidth="1"/>
    <col min="67" max="68" width="1.85546875"/>
    <col min="69" max="70" width="1.7109375" customWidth="1"/>
    <col min="71" max="71" width="2.42578125" customWidth="1"/>
    <col min="72" max="72" width="1.7109375" customWidth="1"/>
    <col min="73" max="73" width="3.140625" bestFit="1" customWidth="1"/>
  </cols>
  <sheetData>
    <row r="1" spans="1:73" s="55" customFormat="1" ht="19.5" customHeight="1" x14ac:dyDescent="0.35">
      <c r="A1" s="206">
        <v>3</v>
      </c>
      <c r="B1" s="206"/>
      <c r="C1" s="209" t="str">
        <f>INDEX('cal2015-2016'!J:J,MATCH(CONCATENATE("journée ",A1),'cal2015-2016'!A:A,0),0)</f>
        <v>Semaine du 2 &amp; 3 octobre2015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</row>
    <row r="2" spans="1:73" ht="19.5" customHeight="1" x14ac:dyDescent="0.3">
      <c r="A2" s="200" t="s">
        <v>1443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</row>
    <row r="3" spans="1:73" ht="10.5" customHeight="1" thickBot="1" x14ac:dyDescent="0.3">
      <c r="A3" s="69"/>
      <c r="AW3" s="106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</row>
    <row r="4" spans="1:73" ht="15" customHeight="1" thickTop="1" thickBot="1" x14ac:dyDescent="0.3">
      <c r="B4" s="51" t="s">
        <v>9</v>
      </c>
      <c r="C4" s="50" t="s">
        <v>1444</v>
      </c>
      <c r="D4" s="42"/>
      <c r="E4" s="42"/>
      <c r="F4" s="181" t="s">
        <v>1445</v>
      </c>
      <c r="G4" s="181"/>
      <c r="H4" s="181"/>
      <c r="I4" s="182"/>
      <c r="J4" s="183" t="s">
        <v>1446</v>
      </c>
      <c r="K4" s="184"/>
      <c r="L4" s="184"/>
      <c r="M4" s="184"/>
      <c r="N4" s="184"/>
      <c r="O4" s="43" t="str">
        <f>INDEX('cal2015-2016'!$L:$L,MATCH(CONCATENATE($A$1,"D-cip",B$4),'cal2015-2016'!$E:$E,0),0)</f>
        <v>20H00</v>
      </c>
      <c r="P4" s="43"/>
      <c r="Q4" s="44"/>
      <c r="R4" s="44"/>
      <c r="S4" s="201" t="str">
        <f>INDEX('cal2015-2016'!$G:$G,MATCH(CONCATENATE($A$1,"D-cip",B$4),'cal2015-2016'!$E:$E,0),0)</f>
        <v>03-024</v>
      </c>
      <c r="T4" s="202"/>
      <c r="U4" s="202"/>
      <c r="V4" s="202"/>
      <c r="W4" s="202"/>
      <c r="X4" s="203"/>
      <c r="Z4" s="59"/>
      <c r="AA4" s="51" t="s">
        <v>16</v>
      </c>
      <c r="AB4" s="50" t="s">
        <v>1444</v>
      </c>
      <c r="AC4" s="42"/>
      <c r="AD4" s="42"/>
      <c r="AE4" s="181" t="s">
        <v>1447</v>
      </c>
      <c r="AF4" s="181"/>
      <c r="AG4" s="181"/>
      <c r="AH4" s="182"/>
      <c r="AI4" s="183" t="s">
        <v>1446</v>
      </c>
      <c r="AJ4" s="184"/>
      <c r="AK4" s="184"/>
      <c r="AL4" s="184"/>
      <c r="AM4" s="184"/>
      <c r="AN4" s="43" t="str">
        <f>INDEX('cal2015-2016'!$L:$L,MATCH(CONCATENATE($A$1,"D-cip",AA$4),'cal2015-2016'!$E:$E,0),0)</f>
        <v>09H00</v>
      </c>
      <c r="AO4" s="43"/>
      <c r="AP4" s="185" t="str">
        <f>INDEX('cal2015-2016'!$G:$G,MATCH(CONCATENATE($A$1,"D-cip",AA$4),'cal2015-2016'!$E:$E,0),0)</f>
        <v>03-042</v>
      </c>
      <c r="AQ4" s="186"/>
      <c r="AR4" s="186"/>
      <c r="AS4" s="186"/>
      <c r="AT4" s="186"/>
      <c r="AU4" s="187"/>
      <c r="AW4" s="108"/>
      <c r="AX4" s="109"/>
      <c r="AY4" s="110"/>
      <c r="AZ4" s="110"/>
      <c r="BA4" s="110"/>
      <c r="BB4" s="192"/>
      <c r="BC4" s="192"/>
      <c r="BD4" s="192"/>
      <c r="BE4" s="192"/>
      <c r="BF4" s="208"/>
      <c r="BG4" s="208"/>
      <c r="BH4" s="208"/>
      <c r="BI4" s="208"/>
      <c r="BJ4" s="208"/>
      <c r="BK4" s="111"/>
      <c r="BL4" s="111"/>
      <c r="BM4" s="111"/>
      <c r="BN4" s="111"/>
      <c r="BO4" s="190"/>
      <c r="BP4" s="190"/>
      <c r="BQ4" s="190"/>
      <c r="BR4" s="190"/>
      <c r="BS4" s="190"/>
      <c r="BT4" s="190"/>
      <c r="BU4" s="107"/>
    </row>
    <row r="5" spans="1:73" s="10" customFormat="1" ht="16.5" customHeight="1" thickBot="1" x14ac:dyDescent="0.3">
      <c r="A5" s="61"/>
      <c r="B5" s="171" t="str">
        <f>CONCATENATE(INDEX('cal2015-2016'!$H:$H,MATCH(CONCATENATE($A1,"D-cip",B4),'cal2015-2016'!$E:$E,0),0)," - ",INDEX('cal2015-2016'!$J:$J,MATCH(CONCATENATE($A1,"D-cip",B4),'cal2015-2016'!$E:$E,0),0))</f>
        <v>TT ASTERIX SAINT-MARC C - LA CIPALE A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3"/>
      <c r="Z5" s="61"/>
      <c r="AA5" s="171" t="str">
        <f>CONCATENATE(INDEX('cal2015-2016'!$H:$H,MATCH(CONCATENATE($A1,"D-cip",AA4),'cal2015-2016'!$E:$E,0),0)," - ",INDEX('cal2015-2016'!$J:$J,MATCH(CONCATENATE($A1,"D-cip",AA4),'cal2015-2016'!$E:$E,0),0))</f>
        <v>PCBV MONT A - LA CIPALE B</v>
      </c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3"/>
      <c r="AW5" s="112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13"/>
    </row>
    <row r="6" spans="1:73" ht="15" customHeight="1" thickBot="1" x14ac:dyDescent="0.3">
      <c r="A6" s="58" t="s">
        <v>1448</v>
      </c>
      <c r="B6" s="204" t="str">
        <f>INDEX('cal2015-2016'!$F:$F,MATCH(CONCATENATE($A$1,"D-cip",B$4),'cal2015-2016'!$E:$E,0),0)</f>
        <v>3C</v>
      </c>
      <c r="C6" s="205"/>
      <c r="D6" s="176" t="str">
        <f>INDEX('cal2015-2016'!$I:$I,MATCH(CONCATENATE($A$1,"D-cip",B$4),'cal2015-2016'!$E:$E,0),0)</f>
        <v>N112</v>
      </c>
      <c r="E6" s="177"/>
      <c r="F6" s="177"/>
      <c r="G6" s="177"/>
      <c r="H6" s="177"/>
      <c r="I6" s="177"/>
      <c r="J6" s="14" t="s">
        <v>520</v>
      </c>
      <c r="K6" s="177" t="str">
        <f>INDEX('cal2015-2016'!$K:$K,MATCH(CONCATENATE($A$1,"D-cip",B$4),'cal2015-2016'!$E:$E,0),0)</f>
        <v>N073</v>
      </c>
      <c r="L6" s="177"/>
      <c r="M6" s="177"/>
      <c r="N6" s="177"/>
      <c r="O6" s="177"/>
      <c r="P6" s="177"/>
      <c r="Q6" s="177"/>
      <c r="R6" s="177"/>
      <c r="S6" s="177"/>
      <c r="T6" s="178"/>
      <c r="U6" s="179" t="s">
        <v>1449</v>
      </c>
      <c r="V6" s="180"/>
      <c r="W6" s="179" t="s">
        <v>1450</v>
      </c>
      <c r="X6" s="180"/>
      <c r="Y6" s="54"/>
      <c r="Z6" s="58" t="s">
        <v>1448</v>
      </c>
      <c r="AA6" s="174" t="str">
        <f>INDEX('cal2015-2016'!$F:$F,MATCH(CONCATENATE($A$1,"D-cip",AA$4),'cal2015-2016'!$E:$E,0),0)</f>
        <v>4D</v>
      </c>
      <c r="AB6" s="175"/>
      <c r="AC6" s="176" t="str">
        <f>INDEX('cal2015-2016'!$I:$I,MATCH(CONCATENATE($A$1,"D-cip",AA$4),'cal2015-2016'!$E:$E,0),0)</f>
        <v>N178</v>
      </c>
      <c r="AD6" s="177"/>
      <c r="AE6" s="177"/>
      <c r="AF6" s="177"/>
      <c r="AG6" s="177"/>
      <c r="AH6" s="177"/>
      <c r="AI6" s="14" t="s">
        <v>520</v>
      </c>
      <c r="AJ6" s="177" t="str">
        <f>INDEX('cal2015-2016'!$K:$K,MATCH(CONCATENATE($A$1,"D-cip",AA$4),'cal2015-2016'!$E:$E,0),0)</f>
        <v>N073</v>
      </c>
      <c r="AK6" s="177"/>
      <c r="AL6" s="177"/>
      <c r="AM6" s="177"/>
      <c r="AN6" s="177"/>
      <c r="AO6" s="177"/>
      <c r="AP6" s="177"/>
      <c r="AQ6" s="178"/>
      <c r="AR6" s="179" t="s">
        <v>1449</v>
      </c>
      <c r="AS6" s="180"/>
      <c r="AT6" s="179" t="s">
        <v>1450</v>
      </c>
      <c r="AU6" s="180"/>
      <c r="AV6" s="54"/>
      <c r="AW6" s="108"/>
      <c r="AX6" s="190"/>
      <c r="AY6" s="190"/>
      <c r="AZ6" s="190"/>
      <c r="BA6" s="190"/>
      <c r="BB6" s="190"/>
      <c r="BC6" s="190"/>
      <c r="BD6" s="190"/>
      <c r="BE6" s="190"/>
      <c r="BF6" s="114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207"/>
      <c r="BR6" s="207"/>
      <c r="BS6" s="207"/>
      <c r="BT6" s="207"/>
      <c r="BU6" s="115"/>
    </row>
    <row r="7" spans="1:73" s="11" customFormat="1" ht="17.25" customHeight="1" x14ac:dyDescent="0.25">
      <c r="A7" s="59">
        <v>1</v>
      </c>
      <c r="B7" s="165">
        <v>1</v>
      </c>
      <c r="C7" s="166"/>
      <c r="D7" s="159" t="s">
        <v>1451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S7" s="150"/>
      <c r="T7" s="151"/>
      <c r="U7" s="152" t="str">
        <f>INDEX(LF_D!$B:$B,MATCH(D7,LF_D!$F:$F,0),0)</f>
        <v>C6</v>
      </c>
      <c r="V7" s="153"/>
      <c r="W7" s="152">
        <f>INDEX(LF_D!$A:$A,MATCH(D7,LF_D!$F:$F,0),0)</f>
        <v>4</v>
      </c>
      <c r="X7" s="154"/>
      <c r="Y7" s="52" t="str">
        <f>IF(INDEX(LF_D!$E:$E,MATCH(D7,LF_D!$F:$F,0),0)&gt;=A7,"ok","err!")</f>
        <v>ok</v>
      </c>
      <c r="Z7" s="59">
        <v>4</v>
      </c>
      <c r="AA7" s="165">
        <v>1</v>
      </c>
      <c r="AB7" s="166"/>
      <c r="AC7" s="159" t="s">
        <v>1452</v>
      </c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50" t="s">
        <v>1453</v>
      </c>
      <c r="AQ7" s="151"/>
      <c r="AR7" s="152" t="str">
        <f>INDEX(LF_D!$B:$B,MATCH(AC7,LF_D!$F:$F,0),0)</f>
        <v>NC</v>
      </c>
      <c r="AS7" s="153"/>
      <c r="AT7" s="152">
        <f>INDEX(LF_D!$A:$A,MATCH(AC7,LF_D!$F:$F,0),0)</f>
        <v>12</v>
      </c>
      <c r="AU7" s="154"/>
      <c r="AV7" s="52" t="str">
        <f>IF(INDEX(LF_D!$E:$E,MATCH(AC7,LF_D!$F:$F,0),0)&lt;INDEX(LF_D!$E:$E,MATCH(D8,LF_D!$F:$F,0),0),"err!",IF(INDEX(LF_D!$E:$E,MATCH(AC7,LF_D!$F:$F,0),0)&gt;=Z7,"ok","err!"))</f>
        <v>ok</v>
      </c>
      <c r="AW7" s="108"/>
      <c r="AX7" s="191"/>
      <c r="AY7" s="19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188"/>
      <c r="BP7" s="188"/>
      <c r="BQ7" s="190"/>
      <c r="BR7" s="190"/>
      <c r="BS7" s="190"/>
      <c r="BT7" s="190"/>
      <c r="BU7" s="116"/>
    </row>
    <row r="8" spans="1:73" s="12" customFormat="1" ht="17.25" customHeight="1" x14ac:dyDescent="0.25">
      <c r="A8" s="59">
        <v>2</v>
      </c>
      <c r="B8" s="169">
        <v>2</v>
      </c>
      <c r="C8" s="170"/>
      <c r="D8" s="159" t="s">
        <v>1454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1"/>
      <c r="S8" s="150" t="s">
        <v>1453</v>
      </c>
      <c r="T8" s="151"/>
      <c r="U8" s="152" t="str">
        <f>INDEX(LF_D!$B:$B,MATCH(D8,LF_D!$F:$F,0),0)</f>
        <v>D2</v>
      </c>
      <c r="V8" s="153"/>
      <c r="W8" s="152">
        <f>INDEX(LF_D!$A:$A,MATCH(D8,LF_D!$F:$F,0),0)</f>
        <v>8</v>
      </c>
      <c r="X8" s="154"/>
      <c r="Y8" s="52" t="str">
        <f>IF(INDEX(LF_D!$E:$E,MATCH(D8,LF_D!$F:$F,0),0)&gt;=A8,"ok","err!")</f>
        <v>ok</v>
      </c>
      <c r="Z8" s="59">
        <v>5</v>
      </c>
      <c r="AA8" s="169">
        <v>2</v>
      </c>
      <c r="AB8" s="170"/>
      <c r="AC8" s="159" t="s">
        <v>1455</v>
      </c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50"/>
      <c r="AQ8" s="151"/>
      <c r="AR8" s="152" t="str">
        <f>INDEX(LF_D!$B:$B,MATCH(AC8,LF_D!$F:$F,0),0)</f>
        <v>NC</v>
      </c>
      <c r="AS8" s="153"/>
      <c r="AT8" s="152">
        <f>INDEX(LF_D!$A:$A,MATCH(AC8,LF_D!$F:$F,0),0)</f>
        <v>14</v>
      </c>
      <c r="AU8" s="154"/>
      <c r="AV8" s="52" t="str">
        <f>IF(INDEX(LF_D!$E:$E,MATCH(AC8,LF_D!$F:$F,0),0)&gt;=Z8,"ok","err!")</f>
        <v>ok</v>
      </c>
      <c r="AW8" s="108"/>
      <c r="AX8" s="191"/>
      <c r="AY8" s="19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188"/>
      <c r="BP8" s="188"/>
      <c r="BQ8" s="190"/>
      <c r="BR8" s="190"/>
      <c r="BS8" s="190"/>
      <c r="BT8" s="190"/>
      <c r="BU8" s="116"/>
    </row>
    <row r="9" spans="1:73" s="12" customFormat="1" ht="17.25" customHeight="1" thickBot="1" x14ac:dyDescent="0.3">
      <c r="A9" s="59">
        <v>3</v>
      </c>
      <c r="B9" s="157">
        <v>3</v>
      </c>
      <c r="C9" s="158"/>
      <c r="D9" s="159" t="s">
        <v>1456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1"/>
      <c r="S9" s="162"/>
      <c r="T9" s="163"/>
      <c r="U9" s="155" t="str">
        <f>INDEX(LF_D!$B:$B,MATCH(D9,LF_D!$F:$F,0),0)</f>
        <v>D2</v>
      </c>
      <c r="V9" s="164"/>
      <c r="W9" s="155">
        <f>INDEX(LF_D!$A:$A,MATCH(D9,LF_D!$F:$F,0),0)</f>
        <v>6</v>
      </c>
      <c r="X9" s="156"/>
      <c r="Y9" s="52" t="str">
        <f>IF(INDEX(LF_D!$E:$E,MATCH(D9,LF_D!$F:$F,0),0)&gt;=A9,"ok","err!")</f>
        <v>ok</v>
      </c>
      <c r="Z9" s="59">
        <v>6</v>
      </c>
      <c r="AA9" s="157">
        <v>3</v>
      </c>
      <c r="AB9" s="158"/>
      <c r="AC9" s="159" t="s">
        <v>1457</v>
      </c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2"/>
      <c r="AQ9" s="163"/>
      <c r="AR9" s="152" t="str">
        <f>INDEX(LF_D!$B:$B,MATCH(AC9,LF_D!$F:$F,0),0)</f>
        <v>NC</v>
      </c>
      <c r="AS9" s="153"/>
      <c r="AT9" s="155">
        <f>INDEX(LF_D!$A:$A,MATCH(AC9,LF_D!$F:$F,0),0)</f>
        <v>13</v>
      </c>
      <c r="AU9" s="156"/>
      <c r="AV9" s="52" t="str">
        <f>IF(INDEX(LF_D!$E:$E,MATCH(AC9,LF_D!$F:$F,0),0)&gt;=Z9,"ok","err!")</f>
        <v>ok</v>
      </c>
      <c r="AW9" s="108"/>
      <c r="AX9" s="191"/>
      <c r="AY9" s="19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188"/>
      <c r="BP9" s="188"/>
      <c r="BQ9" s="190"/>
      <c r="BR9" s="190"/>
      <c r="BS9" s="190"/>
      <c r="BT9" s="190"/>
      <c r="BU9" s="116"/>
    </row>
    <row r="10" spans="1:73" s="13" customFormat="1" ht="15" customHeight="1" thickBot="1" x14ac:dyDescent="0.3">
      <c r="A10" s="62"/>
      <c r="B10" s="167" t="s">
        <v>1458</v>
      </c>
      <c r="C10" s="168"/>
      <c r="D10" s="140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89"/>
      <c r="T10" s="90"/>
      <c r="U10" s="142" t="str">
        <f>IF(D10="","",INDEX(LF_D!$B:$B,MATCH(D10,LF_D!$F:$F,0),0))</f>
        <v/>
      </c>
      <c r="V10" s="143"/>
      <c r="W10" s="144" t="str">
        <f>IF(D10="","",INDEX(LF_D!$A:$A,MATCH(D10,LF_D!$F:$F,0),0))</f>
        <v/>
      </c>
      <c r="X10" s="145"/>
      <c r="Z10" s="62"/>
      <c r="AA10" s="167" t="s">
        <v>1458</v>
      </c>
      <c r="AB10" s="168"/>
      <c r="AC10" s="140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89"/>
      <c r="AQ10" s="90"/>
      <c r="AR10" s="142" t="str">
        <f>IF(AC10="","",INDEX(LF_D!$B:$B,MATCH(AC10,LF_D!$F:$F,0),0))</f>
        <v/>
      </c>
      <c r="AS10" s="143"/>
      <c r="AT10" s="144" t="str">
        <f>IF(AC10="","",INDEX(LF_D!$A:$A,MATCH(AC10,LF_D!$F:$F,0),0))</f>
        <v/>
      </c>
      <c r="AU10" s="145"/>
      <c r="AW10" s="117"/>
      <c r="AX10" s="212"/>
      <c r="AY10" s="212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118"/>
      <c r="BP10" s="118"/>
      <c r="BQ10" s="214"/>
      <c r="BR10" s="214"/>
      <c r="BS10" s="215"/>
      <c r="BT10" s="215"/>
      <c r="BU10" s="119"/>
    </row>
    <row r="11" spans="1:73" ht="15" customHeight="1" thickBot="1" x14ac:dyDescent="0.3">
      <c r="B11" s="45" t="s">
        <v>1459</v>
      </c>
      <c r="C11" s="46"/>
      <c r="D11" s="46"/>
      <c r="E11" s="47"/>
      <c r="F11" s="48"/>
      <c r="G11" s="49"/>
      <c r="H11" s="49"/>
      <c r="I11" s="146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Z11" s="59"/>
      <c r="AA11" s="45" t="s">
        <v>1459</v>
      </c>
      <c r="AB11" s="46"/>
      <c r="AC11" s="46"/>
      <c r="AD11" s="47"/>
      <c r="AE11" s="48"/>
      <c r="AF11" s="49"/>
      <c r="AG11" s="49"/>
      <c r="AH11" s="146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8"/>
      <c r="AW11" s="108"/>
      <c r="AX11" s="120"/>
      <c r="AY11" s="120"/>
      <c r="AZ11" s="120"/>
      <c r="BA11" s="120"/>
      <c r="BB11" s="121"/>
      <c r="BC11" s="121"/>
      <c r="BD11" s="121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07"/>
    </row>
    <row r="12" spans="1:73" s="71" customFormat="1" ht="15.75" thickTop="1" x14ac:dyDescent="0.25">
      <c r="A12" s="70"/>
      <c r="B12" s="71" t="s">
        <v>33</v>
      </c>
      <c r="D12" s="149" t="str">
        <f>INDEX(D7:R9,MATCH(B12,S7:S9,0),0)</f>
        <v>ROME BRIGITTE (8)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Z12" s="72"/>
      <c r="AA12" s="71" t="s">
        <v>33</v>
      </c>
      <c r="AC12" s="149" t="str">
        <f>INDEX(AC7:AQ9,MATCH(AA12,AP7:AP9,0),0)</f>
        <v>JOUAN TIPHAINE (14)</v>
      </c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W12" s="72"/>
      <c r="AX12" s="71" t="s">
        <v>33</v>
      </c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</row>
    <row r="13" spans="1:73" ht="15" hidden="1" customHeight="1" x14ac:dyDescent="0.25">
      <c r="A13" s="108"/>
      <c r="B13" s="107"/>
      <c r="C13" s="107"/>
      <c r="D13" s="107"/>
      <c r="E13" s="107"/>
      <c r="F13" s="107"/>
      <c r="G13" s="107"/>
      <c r="H13" s="107"/>
      <c r="I13" s="107"/>
      <c r="J13" s="138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6"/>
      <c r="AA13" s="109"/>
      <c r="AB13" s="110" t="s">
        <v>1444</v>
      </c>
      <c r="AC13" s="110"/>
      <c r="AD13" s="110"/>
      <c r="AE13" s="192"/>
      <c r="AF13" s="192"/>
      <c r="AG13" s="192"/>
      <c r="AH13" s="192"/>
      <c r="AI13" s="208" t="s">
        <v>1446</v>
      </c>
      <c r="AJ13" s="208"/>
      <c r="AK13" s="208"/>
      <c r="AL13" s="208"/>
      <c r="AM13" s="208"/>
      <c r="AN13" s="111"/>
      <c r="AO13" s="111"/>
      <c r="AP13" s="190"/>
      <c r="AQ13" s="190"/>
      <c r="AR13" s="190"/>
      <c r="AS13" s="190"/>
      <c r="AT13" s="190"/>
      <c r="AU13" s="190"/>
      <c r="AV13" s="107"/>
      <c r="AW13" s="106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</row>
    <row r="14" spans="1:73" ht="15" hidden="1" customHeight="1" x14ac:dyDescent="0.25">
      <c r="A14" s="108"/>
      <c r="B14" s="107"/>
      <c r="C14" s="107"/>
      <c r="D14" s="107"/>
      <c r="E14" s="107"/>
      <c r="F14" s="107"/>
      <c r="G14" s="107"/>
      <c r="H14" s="107"/>
      <c r="I14" s="107"/>
      <c r="J14" s="138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6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13"/>
      <c r="AW14" s="106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</row>
    <row r="15" spans="1:73" ht="15" hidden="1" customHeight="1" x14ac:dyDescent="0.25">
      <c r="A15" s="108"/>
      <c r="B15" s="107"/>
      <c r="C15" s="107"/>
      <c r="D15" s="107"/>
      <c r="E15" s="107"/>
      <c r="F15" s="107"/>
      <c r="G15" s="107"/>
      <c r="H15" s="107"/>
      <c r="I15" s="107"/>
      <c r="J15" s="138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8" t="s">
        <v>1448</v>
      </c>
      <c r="AA15" s="190"/>
      <c r="AB15" s="190"/>
      <c r="AC15" s="190"/>
      <c r="AD15" s="190"/>
      <c r="AE15" s="190"/>
      <c r="AF15" s="190"/>
      <c r="AG15" s="190"/>
      <c r="AH15" s="190"/>
      <c r="AI15" s="114"/>
      <c r="AJ15" s="190"/>
      <c r="AK15" s="190"/>
      <c r="AL15" s="190"/>
      <c r="AM15" s="190"/>
      <c r="AN15" s="190"/>
      <c r="AO15" s="190"/>
      <c r="AP15" s="190"/>
      <c r="AQ15" s="190"/>
      <c r="AR15" s="207" t="s">
        <v>1449</v>
      </c>
      <c r="AS15" s="207"/>
      <c r="AT15" s="207" t="s">
        <v>1450</v>
      </c>
      <c r="AU15" s="207"/>
      <c r="AV15" s="122"/>
      <c r="AW15" s="106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</row>
    <row r="16" spans="1:73" ht="18" hidden="1" customHeight="1" x14ac:dyDescent="0.25">
      <c r="A16" s="108"/>
      <c r="B16" s="107"/>
      <c r="C16" s="107"/>
      <c r="D16" s="107"/>
      <c r="E16" s="107"/>
      <c r="F16" s="107"/>
      <c r="G16" s="107"/>
      <c r="H16" s="107"/>
      <c r="I16" s="107"/>
      <c r="J16" s="138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8">
        <v>10</v>
      </c>
      <c r="AA16" s="191">
        <v>1</v>
      </c>
      <c r="AB16" s="19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188"/>
      <c r="AQ16" s="188"/>
      <c r="AR16" s="190"/>
      <c r="AS16" s="190"/>
      <c r="AT16" s="190"/>
      <c r="AU16" s="190"/>
      <c r="AV16" s="116"/>
      <c r="AW16" s="106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</row>
    <row r="17" spans="1:73" ht="18" hidden="1" customHeight="1" x14ac:dyDescent="0.25">
      <c r="A17" s="108"/>
      <c r="B17" s="107"/>
      <c r="C17" s="107"/>
      <c r="D17" s="107"/>
      <c r="E17" s="107"/>
      <c r="F17" s="107"/>
      <c r="G17" s="107"/>
      <c r="H17" s="107"/>
      <c r="I17" s="107"/>
      <c r="J17" s="138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8">
        <v>11</v>
      </c>
      <c r="AA17" s="191">
        <v>2</v>
      </c>
      <c r="AB17" s="19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188"/>
      <c r="AQ17" s="188"/>
      <c r="AR17" s="190"/>
      <c r="AS17" s="190"/>
      <c r="AT17" s="190"/>
      <c r="AU17" s="190"/>
      <c r="AV17" s="116"/>
      <c r="AW17" s="106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</row>
    <row r="18" spans="1:73" ht="18" hidden="1" customHeight="1" x14ac:dyDescent="0.25">
      <c r="A18" s="108"/>
      <c r="B18" s="107"/>
      <c r="C18" s="107"/>
      <c r="D18" s="107"/>
      <c r="E18" s="107"/>
      <c r="F18" s="107"/>
      <c r="G18" s="107"/>
      <c r="H18" s="107"/>
      <c r="I18" s="107"/>
      <c r="J18" s="138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8">
        <v>12</v>
      </c>
      <c r="AA18" s="191">
        <v>3</v>
      </c>
      <c r="AB18" s="19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188"/>
      <c r="AQ18" s="188"/>
      <c r="AR18" s="190"/>
      <c r="AS18" s="190"/>
      <c r="AT18" s="190"/>
      <c r="AU18" s="190"/>
      <c r="AV18" s="116"/>
      <c r="AW18" s="106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</row>
    <row r="19" spans="1:73" ht="18.75" hidden="1" customHeight="1" x14ac:dyDescent="0.25">
      <c r="A19" s="108"/>
      <c r="B19" s="107"/>
      <c r="C19" s="107"/>
      <c r="D19" s="107"/>
      <c r="E19" s="107"/>
      <c r="F19" s="107"/>
      <c r="G19" s="107"/>
      <c r="H19" s="107"/>
      <c r="I19" s="107"/>
      <c r="J19" s="138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6"/>
      <c r="AA19" s="191">
        <v>4</v>
      </c>
      <c r="AB19" s="19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188"/>
      <c r="AQ19" s="188"/>
      <c r="AR19" s="190"/>
      <c r="AS19" s="190"/>
      <c r="AT19" s="190"/>
      <c r="AU19" s="190"/>
      <c r="AV19" s="119"/>
      <c r="AW19" s="106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</row>
    <row r="20" spans="1:73" ht="18.75" hidden="1" customHeight="1" x14ac:dyDescent="0.25">
      <c r="A20" s="108"/>
      <c r="B20" s="107"/>
      <c r="C20" s="107"/>
      <c r="D20" s="107"/>
      <c r="E20" s="107"/>
      <c r="F20" s="107"/>
      <c r="G20" s="107"/>
      <c r="H20" s="107"/>
      <c r="I20" s="107"/>
      <c r="J20" s="138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6"/>
      <c r="AA20" s="212" t="s">
        <v>1458</v>
      </c>
      <c r="AB20" s="212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118"/>
      <c r="AQ20" s="118"/>
      <c r="AR20" s="214"/>
      <c r="AS20" s="214"/>
      <c r="AT20" s="215"/>
      <c r="AU20" s="215"/>
      <c r="AV20" s="107"/>
      <c r="AW20" s="106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</row>
    <row r="21" spans="1:73" s="71" customFormat="1" ht="16.5" hidden="1" customHeight="1" x14ac:dyDescent="0.25">
      <c r="A21" s="108"/>
      <c r="B21" s="107"/>
      <c r="C21" s="107"/>
      <c r="D21" s="107"/>
      <c r="E21" s="107"/>
      <c r="F21" s="107"/>
      <c r="G21" s="107"/>
      <c r="H21" s="107"/>
      <c r="I21" s="107"/>
      <c r="J21" s="138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6"/>
      <c r="AA21" s="120" t="s">
        <v>1459</v>
      </c>
      <c r="AB21" s="120"/>
      <c r="AC21" s="120"/>
      <c r="AD21" s="120"/>
      <c r="AE21" s="121"/>
      <c r="AF21" s="121"/>
      <c r="AG21" s="121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07"/>
      <c r="AW21" s="106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</row>
    <row r="22" spans="1:73" ht="19.5" customHeight="1" x14ac:dyDescent="0.3">
      <c r="A22" s="189" t="s">
        <v>1460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</row>
    <row r="23" spans="1:73" ht="15.75" thickBot="1" x14ac:dyDescent="0.3"/>
    <row r="24" spans="1:73" ht="16.5" thickTop="1" thickBot="1" x14ac:dyDescent="0.3">
      <c r="B24" s="51" t="s">
        <v>9</v>
      </c>
      <c r="C24" s="50" t="s">
        <v>1444</v>
      </c>
      <c r="D24" s="42"/>
      <c r="E24" s="42"/>
      <c r="F24" s="181" t="s">
        <v>1461</v>
      </c>
      <c r="G24" s="181"/>
      <c r="H24" s="181"/>
      <c r="I24" s="182"/>
      <c r="J24" s="183" t="s">
        <v>1446</v>
      </c>
      <c r="K24" s="184"/>
      <c r="L24" s="184"/>
      <c r="M24" s="184"/>
      <c r="N24" s="184"/>
      <c r="O24" s="43" t="str">
        <f>INDEX('cal2015-2016'!$L:$L,MATCH(CONCATENATE($A$1,"H-cip",B4),'cal2015-2016'!$E:$E,0),0)</f>
        <v>19H00</v>
      </c>
      <c r="P24" s="43"/>
      <c r="Q24" s="44"/>
      <c r="R24" s="44"/>
      <c r="S24" s="185" t="str">
        <f>INDEX('cal2015-2016'!$G:$G,MATCH(CONCATENATE($A$1,"H-cip",B4),'cal2015-2016'!$E:$E,0),0)</f>
        <v>N03026</v>
      </c>
      <c r="T24" s="186"/>
      <c r="U24" s="186"/>
      <c r="V24" s="186"/>
      <c r="W24" s="186"/>
      <c r="X24" s="187"/>
      <c r="Z24" s="59"/>
      <c r="AA24" s="51" t="s">
        <v>16</v>
      </c>
      <c r="AB24" s="50" t="s">
        <v>1444</v>
      </c>
      <c r="AC24" s="42"/>
      <c r="AD24" s="42"/>
      <c r="AE24" s="181" t="s">
        <v>1461</v>
      </c>
      <c r="AF24" s="181"/>
      <c r="AG24" s="181"/>
      <c r="AH24" s="182"/>
      <c r="AI24" s="183" t="s">
        <v>1446</v>
      </c>
      <c r="AJ24" s="184"/>
      <c r="AK24" s="184"/>
      <c r="AL24" s="184"/>
      <c r="AM24" s="184"/>
      <c r="AN24" s="43" t="str">
        <f>INDEX('cal2015-2016'!$L:$L,MATCH(CONCATENATE($A$1,"H-cip",AA$4),'cal2015-2016'!$E:$E,0),0)</f>
        <v>19H00</v>
      </c>
      <c r="AO24" s="43"/>
      <c r="AP24" s="216" t="str">
        <f>INDEX('cal2015-2016'!$G:$G,MATCH(CONCATENATE($A$1,"H-cip",AA$4),'cal2015-2016'!$E:$E,0),0)</f>
        <v>WB-02-03-6</v>
      </c>
      <c r="AQ24" s="217"/>
      <c r="AR24" s="217"/>
      <c r="AS24" s="217"/>
      <c r="AT24" s="217"/>
      <c r="AU24" s="218"/>
      <c r="AW24" s="59"/>
      <c r="AX24" s="51" t="s">
        <v>33</v>
      </c>
      <c r="AY24" s="50" t="s">
        <v>1444</v>
      </c>
      <c r="AZ24" s="42"/>
      <c r="BA24" s="42"/>
      <c r="BB24" s="181" t="s">
        <v>1462</v>
      </c>
      <c r="BC24" s="181"/>
      <c r="BD24" s="181"/>
      <c r="BE24" s="182"/>
      <c r="BF24" s="183" t="s">
        <v>1446</v>
      </c>
      <c r="BG24" s="184"/>
      <c r="BH24" s="184"/>
      <c r="BI24" s="184"/>
      <c r="BJ24" s="184"/>
      <c r="BK24" s="43" t="str">
        <f>INDEX('cal2015-2016'!$L:$L,MATCH(CONCATENATE($A$1,"H-cip",AX$24),'cal2015-2016'!$E:$E,0),0)</f>
        <v>19H00</v>
      </c>
      <c r="BL24" s="43"/>
      <c r="BM24" s="44"/>
      <c r="BN24" s="44"/>
      <c r="BO24" s="185" t="str">
        <f>INDEX('cal2015-2016'!$G:$G,MATCH(CONCATENATE($A$1,"H-cip",AX$24),'cal2015-2016'!$E:$E,0),0)</f>
        <v>03-012</v>
      </c>
      <c r="BP24" s="186"/>
      <c r="BQ24" s="186"/>
      <c r="BR24" s="186"/>
      <c r="BS24" s="186"/>
      <c r="BT24" s="187"/>
    </row>
    <row r="25" spans="1:73" ht="15.75" thickBot="1" x14ac:dyDescent="0.3">
      <c r="A25" s="61"/>
      <c r="B25" s="171" t="str">
        <f>CONCATENATE(INDEX('cal2015-2016'!$H:$H,MATCH(CONCATENATE($A$1,"H-cip",B24),'cal2015-2016'!$E:$E,0),0)," - ",INDEX('cal2015-2016'!$J:$J,MATCH(CONCATENATE($A$1,"H-cip",B24),'cal2015-2016'!$E:$E,0),0))</f>
        <v>LA CIPALE A - CTT TIèGE A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3"/>
      <c r="Y25" s="10"/>
      <c r="Z25" s="61"/>
      <c r="AA25" s="171" t="str">
        <f>CONCATENATE(INDEX('cal2015-2016'!$H:$H,MATCH(CONCATENATE($A$1,"H-cip",AA24),'cal2015-2016'!$E:$E,0),0)," - ",INDEX('cal2015-2016'!$J:$J,MATCH(CONCATENATE($A$1,"H-cip",AA24),'cal2015-2016'!$E:$E,0),0))</f>
        <v>LA CIPALE B - PAL NISMOISE A</v>
      </c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3"/>
      <c r="AV25" s="10"/>
      <c r="AW25" s="61"/>
      <c r="AX25" s="171" t="str">
        <f>CONCATENATE(INDEX('cal2015-2016'!$H:$H,MATCH(CONCATENATE($A$1,"H-cip",AX24),'cal2015-2016'!$E:$E,0),0)," - ",INDEX('cal2015-2016'!$J:$J,MATCH(CONCATENATE($A$1,"H-cip",AX24),'cal2015-2016'!$E:$E,0),0))</f>
        <v>TT RHISNES A - LA CIPALE C</v>
      </c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3"/>
      <c r="BU25" s="10"/>
    </row>
    <row r="26" spans="1:73" ht="15.75" thickBot="1" x14ac:dyDescent="0.3">
      <c r="A26" s="58" t="s">
        <v>1448</v>
      </c>
      <c r="B26" s="174" t="str">
        <f>INDEX('cal2015-2016'!$F:$F,MATCH(CONCATENATE($A$1,"H-cip",B4),'cal2015-2016'!$E:$E,0),0)</f>
        <v>1A</v>
      </c>
      <c r="C26" s="175"/>
      <c r="D26" s="176" t="str">
        <f>INDEX('cal2015-2016'!$I:$I,MATCH(CONCATENATE($A$1,"H-cip",B4),'cal2015-2016'!$E:$E,0),0)</f>
        <v>N073</v>
      </c>
      <c r="E26" s="177"/>
      <c r="F26" s="177"/>
      <c r="G26" s="177"/>
      <c r="H26" s="177"/>
      <c r="I26" s="177"/>
      <c r="J26" s="14" t="s">
        <v>520</v>
      </c>
      <c r="K26" s="177" t="str">
        <f>INDEX('cal2015-2016'!$K:$K,MATCH(CONCATENATE($A$1,"H-cip",B4),'cal2015-2016'!$E:$E,0),0)</f>
        <v>L264</v>
      </c>
      <c r="L26" s="177"/>
      <c r="M26" s="177"/>
      <c r="N26" s="177"/>
      <c r="O26" s="177"/>
      <c r="P26" s="177"/>
      <c r="Q26" s="177"/>
      <c r="R26" s="177"/>
      <c r="S26" s="177"/>
      <c r="T26" s="178"/>
      <c r="U26" s="179" t="s">
        <v>1449</v>
      </c>
      <c r="V26" s="180"/>
      <c r="W26" s="179" t="s">
        <v>1450</v>
      </c>
      <c r="X26" s="180"/>
      <c r="Y26" s="54"/>
      <c r="Z26" s="58" t="s">
        <v>1448</v>
      </c>
      <c r="AA26" s="204" t="str">
        <f>INDEX('cal2015-2016'!$F:$F,MATCH(CONCATENATE($A$1,"H-cip",AA$4),'cal2015-2016'!$E:$E,0),0)</f>
        <v>IWB B</v>
      </c>
      <c r="AB26" s="205"/>
      <c r="AC26" s="176" t="str">
        <f>INDEX('cal2015-2016'!$I:$I,MATCH(CONCATENATE($A$1,"H-cip",AA$4),'cal2015-2016'!$E:$E,0),0)</f>
        <v>N073</v>
      </c>
      <c r="AD26" s="177"/>
      <c r="AE26" s="177"/>
      <c r="AF26" s="177"/>
      <c r="AG26" s="177"/>
      <c r="AH26" s="177"/>
      <c r="AI26" s="14" t="s">
        <v>520</v>
      </c>
      <c r="AJ26" s="177" t="str">
        <f>INDEX('cal2015-2016'!$K:$K,MATCH(CONCATENATE($A$1,"H-cip",AA$4),'cal2015-2016'!$E:$E,0),0)</f>
        <v>N092</v>
      </c>
      <c r="AK26" s="177"/>
      <c r="AL26" s="177"/>
      <c r="AM26" s="177"/>
      <c r="AN26" s="177"/>
      <c r="AO26" s="177"/>
      <c r="AP26" s="177"/>
      <c r="AQ26" s="178"/>
      <c r="AR26" s="179" t="s">
        <v>1449</v>
      </c>
      <c r="AS26" s="180"/>
      <c r="AT26" s="179" t="s">
        <v>1450</v>
      </c>
      <c r="AU26" s="180"/>
      <c r="AV26" s="54"/>
      <c r="AW26" s="58" t="s">
        <v>1448</v>
      </c>
      <c r="AX26" s="174" t="str">
        <f>INDEX('cal2015-2016'!$F:$F,MATCH(CONCATENATE($A$1,"H-cip",AX$24),'cal2015-2016'!$E:$E,0),0)</f>
        <v>1D</v>
      </c>
      <c r="AY26" s="175"/>
      <c r="AZ26" s="176" t="str">
        <f>INDEX('cal2015-2016'!$I:$I,MATCH(CONCATENATE($A$1,"H-cip",AX$24),'cal2015-2016'!$E:$E,0),0)</f>
        <v>N103</v>
      </c>
      <c r="BA26" s="177"/>
      <c r="BB26" s="177"/>
      <c r="BC26" s="177"/>
      <c r="BD26" s="177"/>
      <c r="BE26" s="177"/>
      <c r="BF26" s="14" t="s">
        <v>520</v>
      </c>
      <c r="BG26" s="177" t="str">
        <f>INDEX('cal2015-2016'!$K:$K,MATCH(CONCATENATE($A$1,"H-cip",AX$24),'cal2015-2016'!$E:$E,0),0)</f>
        <v>N073</v>
      </c>
      <c r="BH26" s="177"/>
      <c r="BI26" s="177"/>
      <c r="BJ26" s="177"/>
      <c r="BK26" s="177"/>
      <c r="BL26" s="177"/>
      <c r="BM26" s="177"/>
      <c r="BN26" s="177"/>
      <c r="BO26" s="177"/>
      <c r="BP26" s="178"/>
      <c r="BQ26" s="179" t="s">
        <v>1449</v>
      </c>
      <c r="BR26" s="180"/>
      <c r="BS26" s="179" t="s">
        <v>1450</v>
      </c>
      <c r="BT26" s="180"/>
      <c r="BU26" s="56"/>
    </row>
    <row r="27" spans="1:73" ht="18" x14ac:dyDescent="0.25">
      <c r="A27" s="59">
        <v>1</v>
      </c>
      <c r="B27" s="165">
        <v>1</v>
      </c>
      <c r="C27" s="166"/>
      <c r="D27" s="159" t="s">
        <v>1463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1"/>
      <c r="S27" s="150"/>
      <c r="T27" s="151"/>
      <c r="U27" s="152" t="str">
        <f>INDEX(LF_H!$B:$B,MATCH(D27,LF_H!$F:$F,0),0)</f>
        <v>B0</v>
      </c>
      <c r="V27" s="153"/>
      <c r="W27" s="152">
        <f>INDEX(LF_H!$A:$A,MATCH(D27,LF_H!$F:$F,0),0)</f>
        <v>1</v>
      </c>
      <c r="X27" s="154"/>
      <c r="Y27" s="52" t="str">
        <f>IF(INDEX(LF_H!$E:$E,MATCH(D27,LF_H!$F:$F,0),0)&gt;=A27,"ok","err!")</f>
        <v>ok</v>
      </c>
      <c r="Z27" s="59">
        <f>A27+4</f>
        <v>5</v>
      </c>
      <c r="AA27" s="165">
        <v>1</v>
      </c>
      <c r="AB27" s="166"/>
      <c r="AC27" s="159" t="s">
        <v>1472</v>
      </c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50" t="s">
        <v>1453</v>
      </c>
      <c r="AQ27" s="151"/>
      <c r="AR27" s="152" t="str">
        <f>INDEX(LF_H!$B:$B,MATCH(AC27,LF_H!$F:$F,0),0)</f>
        <v>B4</v>
      </c>
      <c r="AS27" s="153"/>
      <c r="AT27" s="152" t="str">
        <f>INDEX(LF_H!$A:$A,MATCH(AC27,LF_H!$F:$F,0),0)</f>
        <v>DA</v>
      </c>
      <c r="AU27" s="154"/>
      <c r="AV27" s="52" t="str">
        <f>IF(INDEX(LF_H!$E:$E,MATCH(AC27,LF_H!$F:$F,0),0)&lt;INDEX(LF_H!$E:$E,MATCH(D29,LF_H!$F:$F,0),0),"err!",IF(INDEX(LF_H!$E:$E,MATCH(AC27,LF_H!$F:$F,0),0)&gt;=Z27,"ok","err!"))</f>
        <v>ok</v>
      </c>
      <c r="AW27" s="59">
        <f>Z27+4</f>
        <v>9</v>
      </c>
      <c r="AX27" s="165">
        <v>1</v>
      </c>
      <c r="AY27" s="166"/>
      <c r="AZ27" s="159" t="s">
        <v>1465</v>
      </c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1"/>
      <c r="BO27" s="150"/>
      <c r="BP27" s="151"/>
      <c r="BQ27" s="152" t="str">
        <f>INDEX(LF_H!$B:$B,MATCH(AZ27,LF_H!$F:$F,0),0)</f>
        <v>B6</v>
      </c>
      <c r="BR27" s="153"/>
      <c r="BS27" s="152">
        <f>INDEX(LF_H!$A:$A,MATCH(AZ27,LF_H!$F:$F,0),0)</f>
        <v>11</v>
      </c>
      <c r="BT27" s="154"/>
      <c r="BU27" s="52" t="str">
        <f>IF(INDEX(LF_H!$E:$E,MATCH(AZ27,LF_H!$F:$F,0),0)&lt;INDEX(LF_H!$E:$E,MATCH(AC29,LF_H!$F:$F,0),0),"err!",IF(INDEX(LF_H!$E:$E,MATCH(AZ27,LF_H!$F:$F,0),0)&gt;=AW27,"ok","err!"))</f>
        <v>ok</v>
      </c>
    </row>
    <row r="28" spans="1:73" ht="18" x14ac:dyDescent="0.25">
      <c r="A28" s="59">
        <v>2</v>
      </c>
      <c r="B28" s="169">
        <v>2</v>
      </c>
      <c r="C28" s="170"/>
      <c r="D28" s="159" t="s">
        <v>1466</v>
      </c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1"/>
      <c r="S28" s="150"/>
      <c r="T28" s="151"/>
      <c r="U28" s="152" t="str">
        <f>INDEX(LF_H!$B:$B,MATCH(D28,LF_H!$F:$F,0),0)</f>
        <v>B2</v>
      </c>
      <c r="V28" s="153"/>
      <c r="W28" s="152">
        <f>INDEX(LF_H!$A:$A,MATCH(D28,LF_H!$F:$F,0),0)</f>
        <v>2</v>
      </c>
      <c r="X28" s="154"/>
      <c r="Y28" s="52" t="str">
        <f>IF(INDEX(LF_H!$E:$E,MATCH(D28,LF_H!$F:$F,0),0)&gt;=A28,"ok","err!")</f>
        <v>ok</v>
      </c>
      <c r="Z28" s="59">
        <f t="shared" ref="Z28:Z30" si="0">A28+4</f>
        <v>6</v>
      </c>
      <c r="AA28" s="169">
        <v>2</v>
      </c>
      <c r="AB28" s="170"/>
      <c r="AC28" s="159" t="s">
        <v>1467</v>
      </c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50"/>
      <c r="AQ28" s="151"/>
      <c r="AR28" s="152" t="str">
        <f>INDEX(LF_H!$B:$B,MATCH(AC28,LF_H!$F:$F,0),0)</f>
        <v>B6</v>
      </c>
      <c r="AS28" s="153"/>
      <c r="AT28" s="152">
        <f>INDEX(LF_H!$A:$A,MATCH(AC28,LF_H!$F:$F,0),0)</f>
        <v>7</v>
      </c>
      <c r="AU28" s="154"/>
      <c r="AV28" s="52" t="str">
        <f>IF(INDEX(LF_H!$E:$E,MATCH(AC28,LF_H!$F:$F,0),0)&gt;=Z28,"ok","err!")</f>
        <v>ok</v>
      </c>
      <c r="AW28" s="59">
        <f t="shared" ref="AW28:AW30" si="1">Z28+4</f>
        <v>10</v>
      </c>
      <c r="AX28" s="169">
        <v>2</v>
      </c>
      <c r="AY28" s="170"/>
      <c r="AZ28" s="159" t="s">
        <v>1468</v>
      </c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1"/>
      <c r="BO28" s="150" t="s">
        <v>1453</v>
      </c>
      <c r="BP28" s="151"/>
      <c r="BQ28" s="152" t="str">
        <f>INDEX(LF_H!$B:$B,MATCH(AZ28,LF_H!$F:$F,0),0)</f>
        <v>C0</v>
      </c>
      <c r="BR28" s="153"/>
      <c r="BS28" s="152">
        <f>INDEX(LF_H!$A:$A,MATCH(AZ28,LF_H!$F:$F,0),0)</f>
        <v>12</v>
      </c>
      <c r="BT28" s="154"/>
      <c r="BU28" s="52" t="str">
        <f>IF(INDEX(LF_H!$E:$E,MATCH(AZ28,LF_H!$F:$F,0),0)&gt;=AW28,"ok","err!")</f>
        <v>ok</v>
      </c>
    </row>
    <row r="29" spans="1:73" ht="18" x14ac:dyDescent="0.25">
      <c r="A29" s="59">
        <v>3</v>
      </c>
      <c r="B29" s="169">
        <v>3</v>
      </c>
      <c r="C29" s="170"/>
      <c r="D29" s="159" t="s">
        <v>1469</v>
      </c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1"/>
      <c r="S29" s="150" t="s">
        <v>1453</v>
      </c>
      <c r="T29" s="151"/>
      <c r="U29" s="152" t="str">
        <f>INDEX(LF_H!$B:$B,MATCH(D29,LF_H!$F:$F,0),0)</f>
        <v>B2</v>
      </c>
      <c r="V29" s="153"/>
      <c r="W29" s="152">
        <f>INDEX(LF_H!$A:$A,MATCH(D29,LF_H!$F:$F,0),0)</f>
        <v>5</v>
      </c>
      <c r="X29" s="154"/>
      <c r="Y29" s="52" t="str">
        <f>IF(INDEX(LF_H!$E:$E,MATCH(D29,LF_H!$F:$F,0),0)&gt;=A29,"ok","err!")</f>
        <v>ok</v>
      </c>
      <c r="Z29" s="59">
        <f t="shared" si="0"/>
        <v>7</v>
      </c>
      <c r="AA29" s="169">
        <v>3</v>
      </c>
      <c r="AB29" s="170"/>
      <c r="AC29" s="159" t="s">
        <v>1470</v>
      </c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50"/>
      <c r="AQ29" s="151"/>
      <c r="AR29" s="152" t="str">
        <f>INDEX(LF_H!$B:$B,MATCH(AC29,LF_H!$F:$F,0),0)</f>
        <v>B6</v>
      </c>
      <c r="AS29" s="153"/>
      <c r="AT29" s="152">
        <f>INDEX(LF_H!$A:$A,MATCH(AC29,LF_H!$F:$F,0),0)</f>
        <v>9</v>
      </c>
      <c r="AU29" s="154"/>
      <c r="AV29" s="52" t="str">
        <f>IF(INDEX(LF_H!$E:$E,MATCH(AC29,LF_H!$F:$F,0),0)&gt;=Z29,"ok","err!")</f>
        <v>ok</v>
      </c>
      <c r="AW29" s="59">
        <f t="shared" si="1"/>
        <v>11</v>
      </c>
      <c r="AX29" s="169">
        <v>3</v>
      </c>
      <c r="AY29" s="170"/>
      <c r="AZ29" s="159" t="s">
        <v>1471</v>
      </c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1"/>
      <c r="BO29" s="150"/>
      <c r="BP29" s="151"/>
      <c r="BQ29" s="152" t="str">
        <f>INDEX(LF_H!$B:$B,MATCH(AZ29,LF_H!$F:$F,0),0)</f>
        <v>C0</v>
      </c>
      <c r="BR29" s="153"/>
      <c r="BS29" s="152">
        <f>INDEX(LF_H!$A:$A,MATCH(AZ29,LF_H!$F:$F,0),0)</f>
        <v>13</v>
      </c>
      <c r="BT29" s="154"/>
      <c r="BU29" s="52" t="str">
        <f>IF(INDEX(LF_H!$E:$E,MATCH(AZ29,LF_H!$F:$F,0),0)&gt;=AW29,"ok","err!")</f>
        <v>ok</v>
      </c>
    </row>
    <row r="30" spans="1:73" ht="18.75" thickBot="1" x14ac:dyDescent="0.3">
      <c r="A30" s="59">
        <v>4</v>
      </c>
      <c r="B30" s="157">
        <v>4</v>
      </c>
      <c r="C30" s="158"/>
      <c r="D30" s="159" t="s">
        <v>1464</v>
      </c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1"/>
      <c r="S30" s="162"/>
      <c r="T30" s="163"/>
      <c r="U30" s="155" t="str">
        <f>INDEX(LF_H!$B:$B,MATCH(D30,LF_H!$F:$F,0),0)</f>
        <v>B4</v>
      </c>
      <c r="V30" s="164"/>
      <c r="W30" s="155">
        <f>INDEX(LF_H!$A:$A,MATCH(D30,LF_H!$F:$F,0),0)</f>
        <v>6</v>
      </c>
      <c r="X30" s="156"/>
      <c r="Y30" s="52" t="str">
        <f>IF(INDEX(LF_H!$E:$E,MATCH(D30,LF_H!$F:$F,0),0)&gt;=A30,"ok","err!")</f>
        <v>ok</v>
      </c>
      <c r="Z30" s="59">
        <f t="shared" si="0"/>
        <v>8</v>
      </c>
      <c r="AA30" s="157">
        <v>4</v>
      </c>
      <c r="AB30" s="158"/>
      <c r="AC30" s="159" t="s">
        <v>1473</v>
      </c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2"/>
      <c r="AQ30" s="163"/>
      <c r="AR30" s="155" t="str">
        <f>INDEX(LF_H!$B:$B,MATCH(AC30,LF_H!$F:$F,0),0)</f>
        <v>B6</v>
      </c>
      <c r="AS30" s="164"/>
      <c r="AT30" s="155">
        <f>INDEX(LF_H!$A:$A,MATCH(AC30,LF_H!$F:$F,0),0)</f>
        <v>8</v>
      </c>
      <c r="AU30" s="156"/>
      <c r="AV30" s="52" t="str">
        <f>IF(INDEX(LF_H!$E:$E,MATCH(AC30,LF_H!$F:$F,0),0)&gt;=Z30,"ok","err!")</f>
        <v>ok</v>
      </c>
      <c r="AW30" s="59">
        <f t="shared" si="1"/>
        <v>12</v>
      </c>
      <c r="AX30" s="157">
        <v>4</v>
      </c>
      <c r="AY30" s="158"/>
      <c r="AZ30" s="159" t="s">
        <v>1474</v>
      </c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1"/>
      <c r="BO30" s="162"/>
      <c r="BP30" s="163"/>
      <c r="BQ30" s="155" t="str">
        <f>INDEX(LF_H!$B:$B,MATCH(AZ30,LF_H!$F:$F,0),0)</f>
        <v>C6</v>
      </c>
      <c r="BR30" s="164"/>
      <c r="BS30" s="155">
        <f>INDEX(LF_H!$A:$A,MATCH(AZ30,LF_H!$F:$F,0),0)</f>
        <v>24</v>
      </c>
      <c r="BT30" s="156"/>
      <c r="BU30" s="52" t="str">
        <f>IF(INDEX(LF_H!$E:$E,MATCH(AZ30,LF_H!$F:$F,0),0)&gt;=AW30,"ok","err!")</f>
        <v>ok</v>
      </c>
    </row>
    <row r="31" spans="1:73" ht="19.5" thickBot="1" x14ac:dyDescent="0.3">
      <c r="A31" s="62"/>
      <c r="B31" s="167" t="s">
        <v>1458</v>
      </c>
      <c r="C31" s="168"/>
      <c r="D31" s="140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89"/>
      <c r="T31" s="90"/>
      <c r="U31" s="142" t="str">
        <f>IF(D31="","",INDEX(LF_H!$B:$B,MATCH(D31,LF_H!$F:$F,0),0))</f>
        <v/>
      </c>
      <c r="V31" s="143"/>
      <c r="W31" s="144" t="str">
        <f>IF(D31="","",INDEX(LF_H!$A:$A,MATCH(D31,LF_H!$F:$F,0),0))</f>
        <v/>
      </c>
      <c r="X31" s="145"/>
      <c r="Y31" s="13"/>
      <c r="Z31" s="62"/>
      <c r="AA31" s="167" t="s">
        <v>1458</v>
      </c>
      <c r="AB31" s="168"/>
      <c r="AC31" s="140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89"/>
      <c r="AQ31" s="90"/>
      <c r="AR31" s="142" t="str">
        <f>IF(AC31="","",INDEX(LF_H!$B:$B,MATCH(AC31,LF_H!$F:$F,0),0))</f>
        <v/>
      </c>
      <c r="AS31" s="143"/>
      <c r="AT31" s="144" t="str">
        <f>IF(AC31="","",INDEX(LF_H!$A:$A,MATCH(AC31,LF_H!$F:$F,0),0))</f>
        <v/>
      </c>
      <c r="AU31" s="145"/>
      <c r="AV31" s="13"/>
      <c r="AW31" s="62"/>
      <c r="AX31" s="167" t="s">
        <v>1458</v>
      </c>
      <c r="AY31" s="168"/>
      <c r="AZ31" s="140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89"/>
      <c r="BP31" s="90"/>
      <c r="BQ31" s="142" t="str">
        <f>IF(AZ31="","",INDEX(LF_H!$B:$B,MATCH(AZ31,LF_H!$F:$F,0),0))</f>
        <v/>
      </c>
      <c r="BR31" s="143"/>
      <c r="BS31" s="144" t="str">
        <f>IF(AZ31="","",INDEX(LF_H!$A:$A,MATCH(AZ31,LF_H!$F:$F,0),0))</f>
        <v/>
      </c>
      <c r="BT31" s="145"/>
      <c r="BU31" s="13"/>
    </row>
    <row r="32" spans="1:73" ht="17.25" thickBot="1" x14ac:dyDescent="0.3">
      <c r="B32" s="45" t="s">
        <v>1459</v>
      </c>
      <c r="C32" s="46"/>
      <c r="D32" s="46"/>
      <c r="E32" s="47"/>
      <c r="F32" s="48"/>
      <c r="G32" s="49"/>
      <c r="H32" s="49"/>
      <c r="I32" s="146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8"/>
      <c r="Z32" s="59"/>
      <c r="AA32" s="45" t="s">
        <v>1459</v>
      </c>
      <c r="AB32" s="46"/>
      <c r="AC32" s="46"/>
      <c r="AD32" s="47"/>
      <c r="AE32" s="48"/>
      <c r="AF32" s="49"/>
      <c r="AG32" s="49"/>
      <c r="AH32" s="49"/>
      <c r="AI32" s="146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8"/>
      <c r="AW32" s="59"/>
      <c r="AX32" s="45" t="s">
        <v>1459</v>
      </c>
      <c r="AY32" s="46"/>
      <c r="AZ32" s="46"/>
      <c r="BA32" s="47"/>
      <c r="BB32" s="48"/>
      <c r="BC32" s="49"/>
      <c r="BD32" s="49"/>
      <c r="BE32" s="146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8"/>
    </row>
    <row r="33" spans="1:73" s="71" customFormat="1" ht="16.5" thickTop="1" thickBot="1" x14ac:dyDescent="0.3">
      <c r="A33" s="70"/>
      <c r="B33" s="71" t="s">
        <v>33</v>
      </c>
      <c r="D33" s="149" t="str">
        <f>INDEX(D27:R30,MATCH(B33,S27:S30,0),0)</f>
        <v>JANSSENS STEPHANE (5)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Z33" s="72"/>
      <c r="AA33" s="71" t="s">
        <v>33</v>
      </c>
      <c r="AC33" s="149" t="str">
        <f>INDEX(AC27:AQ30,MATCH(AA33,AP27:AP30,0),0)</f>
        <v>MORARDET MICHAEL (6B)</v>
      </c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W33" s="72"/>
      <c r="AX33" s="71" t="s">
        <v>33</v>
      </c>
      <c r="AZ33" s="149" t="str">
        <f>INDEX(AZ27:BN30,MATCH(AX33,BO27:BO30,0),0)</f>
        <v>ANTHONE THIERRY (15)</v>
      </c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</row>
    <row r="34" spans="1:73" ht="16.5" thickTop="1" thickBot="1" x14ac:dyDescent="0.3">
      <c r="B34" s="51" t="s">
        <v>8</v>
      </c>
      <c r="C34" s="50" t="s">
        <v>1444</v>
      </c>
      <c r="D34" s="42"/>
      <c r="E34" s="42"/>
      <c r="F34" s="181" t="s">
        <v>1475</v>
      </c>
      <c r="G34" s="181"/>
      <c r="H34" s="181"/>
      <c r="I34" s="182"/>
      <c r="J34" s="183" t="s">
        <v>1446</v>
      </c>
      <c r="K34" s="184"/>
      <c r="L34" s="184"/>
      <c r="M34" s="184"/>
      <c r="N34" s="184"/>
      <c r="O34" s="43" t="str">
        <f>INDEX('cal2015-2016'!$L:$L,MATCH(CONCATENATE($A$1,"H-cip",B34),'cal2015-2016'!$E:$E,0),0)</f>
        <v>19H30</v>
      </c>
      <c r="P34" s="43"/>
      <c r="Q34" s="44"/>
      <c r="R34" s="44"/>
      <c r="S34" s="185" t="str">
        <f>INDEX('cal2015-2016'!$G:$G,MATCH(CONCATENATE($A$1,"H-cip",B34),'cal2015-2016'!$E:$E,0),0)</f>
        <v>03-015</v>
      </c>
      <c r="T34" s="186"/>
      <c r="U34" s="186"/>
      <c r="V34" s="186"/>
      <c r="W34" s="186"/>
      <c r="X34" s="187"/>
      <c r="Z34" s="59"/>
      <c r="AA34" s="51" t="s">
        <v>44</v>
      </c>
      <c r="AB34" s="50" t="s">
        <v>1444</v>
      </c>
      <c r="AC34" s="42"/>
      <c r="AD34" s="42"/>
      <c r="AE34" s="181" t="s">
        <v>1461</v>
      </c>
      <c r="AF34" s="181"/>
      <c r="AG34" s="181"/>
      <c r="AH34" s="182"/>
      <c r="AI34" s="183" t="s">
        <v>1446</v>
      </c>
      <c r="AJ34" s="184"/>
      <c r="AK34" s="184"/>
      <c r="AL34" s="184"/>
      <c r="AM34" s="184"/>
      <c r="AN34" s="43" t="str">
        <f>INDEX('cal2015-2016'!$L:$L,MATCH(CONCATENATE($A$1,"H-cip",AA34),'cal2015-2016'!$E:$E,0),0)</f>
        <v>19H00</v>
      </c>
      <c r="AO34" s="43"/>
      <c r="AP34" s="185" t="str">
        <f>INDEX('cal2015-2016'!$G:$G,MATCH(CONCATENATE($A$1,"H-cip",AA34),'cal2015-2016'!$E:$E,0),0)</f>
        <v>03-021</v>
      </c>
      <c r="AQ34" s="186"/>
      <c r="AR34" s="186"/>
      <c r="AS34" s="186"/>
      <c r="AT34" s="186"/>
      <c r="AU34" s="187"/>
      <c r="AW34" s="59"/>
      <c r="AX34" s="51" t="s">
        <v>50</v>
      </c>
      <c r="AY34" s="50" t="s">
        <v>1444</v>
      </c>
      <c r="AZ34" s="42"/>
      <c r="BA34" s="42"/>
      <c r="BB34" s="181" t="s">
        <v>1476</v>
      </c>
      <c r="BC34" s="181"/>
      <c r="BD34" s="181"/>
      <c r="BE34" s="182"/>
      <c r="BF34" s="183" t="s">
        <v>1446</v>
      </c>
      <c r="BG34" s="184"/>
      <c r="BH34" s="184"/>
      <c r="BI34" s="184"/>
      <c r="BJ34" s="184"/>
      <c r="BK34" s="43" t="str">
        <f>INDEX('cal2015-2016'!$L:$L,MATCH(CONCATENATE($A$1,"H-cip",AX34),'cal2015-2016'!$E:$E,0),0)</f>
        <v>14H30</v>
      </c>
      <c r="BL34" s="43"/>
      <c r="BM34" s="44"/>
      <c r="BN34" s="44"/>
      <c r="BO34" s="185" t="str">
        <f>INDEX('cal2015-2016'!$G:$G,MATCH(CONCATENATE($A$1,"H-cip",AX34),'cal2015-2016'!$E:$E,0),0)</f>
        <v>03-124</v>
      </c>
      <c r="BP34" s="186"/>
      <c r="BQ34" s="186"/>
      <c r="BR34" s="186"/>
      <c r="BS34" s="186"/>
      <c r="BT34" s="187"/>
    </row>
    <row r="35" spans="1:73" ht="15.75" thickBot="1" x14ac:dyDescent="0.3">
      <c r="A35" s="61"/>
      <c r="B35" s="171" t="str">
        <f>CONCATENATE(INDEX('cal2015-2016'!$H:$H,MATCH(CONCATENATE($A$1,"H-cip",B34),'cal2015-2016'!$E:$E,0),0)," - ",INDEX('cal2015-2016'!$J:$J,MATCH(CONCATENATE($A$1,"H-cip",B34),'cal2015-2016'!$E:$E,0),0))</f>
        <v>PROFONDEVILLE A - LA CIPALE D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3"/>
      <c r="Y35" s="10"/>
      <c r="Z35" s="61"/>
      <c r="AA35" s="171" t="str">
        <f>CONCATENATE(INDEX('cal2015-2016'!$H:$H,MATCH(CONCATENATE($A$1,"H-cip",AA34),'cal2015-2016'!$E:$E,0),0)," - ",INDEX('cal2015-2016'!$J:$J,MATCH(CONCATENATE($A$1,"H-cip",AA34),'cal2015-2016'!$E:$E,0),0))</f>
        <v>PCBV MONT A - LA CIPALE E</v>
      </c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3"/>
      <c r="AV35" s="10"/>
      <c r="AW35" s="61"/>
      <c r="AX35" s="171" t="str">
        <f>CONCATENATE(INDEX('cal2015-2016'!$H:$H,MATCH(CONCATENATE($A$1,"H-cip",AX34),'cal2015-2016'!$E:$E,0),0)," - ",INDEX('cal2015-2016'!$J:$J,MATCH(CONCATENATE($A$1,"H-cip",AX34),'cal2015-2016'!$E:$E,0),0))</f>
        <v>LA CIPALE F - LA CROISETTE GEDINNE B</v>
      </c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3"/>
      <c r="BU35" s="10"/>
    </row>
    <row r="36" spans="1:73" ht="15.75" thickBot="1" x14ac:dyDescent="0.3">
      <c r="A36" s="58" t="s">
        <v>1448</v>
      </c>
      <c r="B36" s="174" t="str">
        <f>INDEX('cal2015-2016'!$F:$F,MATCH(CONCATENATE($A$1,"H-cip",B34),'cal2015-2016'!$E:$E,0),0)</f>
        <v>2A</v>
      </c>
      <c r="C36" s="175"/>
      <c r="D36" s="176" t="str">
        <f>INDEX('cal2015-2016'!$I:$I,MATCH(CONCATENATE($A$1,"H-cip",B34),'cal2015-2016'!$E:$E,0),0)</f>
        <v>N118</v>
      </c>
      <c r="E36" s="177"/>
      <c r="F36" s="177"/>
      <c r="G36" s="177"/>
      <c r="H36" s="177"/>
      <c r="I36" s="177"/>
      <c r="J36" s="14" t="s">
        <v>520</v>
      </c>
      <c r="K36" s="177" t="str">
        <f>INDEX('cal2015-2016'!$K:$K,MATCH(CONCATENATE($A$1,"H-cip",B34),'cal2015-2016'!$E:$E,0),0)</f>
        <v>N073</v>
      </c>
      <c r="L36" s="177"/>
      <c r="M36" s="177"/>
      <c r="N36" s="177"/>
      <c r="O36" s="177"/>
      <c r="P36" s="177"/>
      <c r="Q36" s="177"/>
      <c r="R36" s="177"/>
      <c r="S36" s="177"/>
      <c r="T36" s="178"/>
      <c r="U36" s="179" t="s">
        <v>1449</v>
      </c>
      <c r="V36" s="180"/>
      <c r="W36" s="179" t="s">
        <v>1450</v>
      </c>
      <c r="X36" s="180"/>
      <c r="Y36" s="54"/>
      <c r="Z36" s="58" t="s">
        <v>1448</v>
      </c>
      <c r="AA36" s="174" t="str">
        <f>INDEX('cal2015-2016'!$F:$F,MATCH(CONCATENATE($A$1,"H-cip",AA34),'cal2015-2016'!$E:$E,0),0)</f>
        <v>2C</v>
      </c>
      <c r="AB36" s="175"/>
      <c r="AC36" s="176" t="str">
        <f>INDEX('cal2015-2016'!$I:$I,MATCH(CONCATENATE($A$1,"H-cip",AA34),'cal2015-2016'!$E:$E,0),0)</f>
        <v>N178</v>
      </c>
      <c r="AD36" s="177"/>
      <c r="AE36" s="177"/>
      <c r="AF36" s="177"/>
      <c r="AG36" s="177"/>
      <c r="AH36" s="177"/>
      <c r="AI36" s="14" t="s">
        <v>520</v>
      </c>
      <c r="AJ36" s="177" t="str">
        <f>INDEX('cal2015-2016'!$K:$K,MATCH(CONCATENATE($A$1,"H-cip",AA34),'cal2015-2016'!$E:$E,0),0)</f>
        <v>N073</v>
      </c>
      <c r="AK36" s="177"/>
      <c r="AL36" s="177"/>
      <c r="AM36" s="177"/>
      <c r="AN36" s="177"/>
      <c r="AO36" s="177"/>
      <c r="AP36" s="177"/>
      <c r="AQ36" s="178"/>
      <c r="AR36" s="179" t="s">
        <v>1449</v>
      </c>
      <c r="AS36" s="180"/>
      <c r="AT36" s="179" t="s">
        <v>1450</v>
      </c>
      <c r="AU36" s="180"/>
      <c r="AV36" s="54"/>
      <c r="AW36" s="58" t="s">
        <v>1448</v>
      </c>
      <c r="AX36" s="174" t="str">
        <f>INDEX('cal2015-2016'!$F:$F,MATCH(CONCATENATE($A$1,"H-cip",AX34),'cal2015-2016'!$E:$E,0),0)</f>
        <v>4O</v>
      </c>
      <c r="AY36" s="175"/>
      <c r="AZ36" s="176" t="str">
        <f>INDEX('cal2015-2016'!$I:$I,MATCH(CONCATENATE($A$1,"H-cip",AX34),'cal2015-2016'!$E:$E,0),0)</f>
        <v>N073</v>
      </c>
      <c r="BA36" s="177"/>
      <c r="BB36" s="177"/>
      <c r="BC36" s="177"/>
      <c r="BD36" s="177"/>
      <c r="BE36" s="177"/>
      <c r="BF36" s="14" t="s">
        <v>520</v>
      </c>
      <c r="BG36" s="177" t="str">
        <f>INDEX('cal2015-2016'!$K:$K,MATCH(CONCATENATE($A$1,"H-cip",AX34),'cal2015-2016'!$E:$E,0),0)</f>
        <v>N182</v>
      </c>
      <c r="BH36" s="177"/>
      <c r="BI36" s="177"/>
      <c r="BJ36" s="177"/>
      <c r="BK36" s="177"/>
      <c r="BL36" s="177"/>
      <c r="BM36" s="177"/>
      <c r="BN36" s="177"/>
      <c r="BO36" s="177"/>
      <c r="BP36" s="178"/>
      <c r="BQ36" s="179" t="s">
        <v>1449</v>
      </c>
      <c r="BR36" s="180"/>
      <c r="BS36" s="179" t="s">
        <v>1450</v>
      </c>
      <c r="BT36" s="180"/>
      <c r="BU36" s="56"/>
    </row>
    <row r="37" spans="1:73" ht="18" x14ac:dyDescent="0.25">
      <c r="A37" s="59">
        <f>AW30+1</f>
        <v>13</v>
      </c>
      <c r="B37" s="165">
        <v>1</v>
      </c>
      <c r="C37" s="166"/>
      <c r="D37" s="159" t="s">
        <v>1477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1"/>
      <c r="S37" s="150"/>
      <c r="T37" s="151"/>
      <c r="U37" s="152" t="str">
        <f>INDEX(LF_H!$B:$B,MATCH(D37,LF_H!$F:$F,0),0)</f>
        <v>C0</v>
      </c>
      <c r="V37" s="153"/>
      <c r="W37" s="152">
        <f>INDEX(LF_H!$A:$A,MATCH(D37,LF_H!$F:$F,0),0)</f>
        <v>15</v>
      </c>
      <c r="X37" s="154"/>
      <c r="Y37" s="52" t="str">
        <f>IF(INDEX(LF_H!$E:$E,MATCH(D37,LF_H!$F:$F,0),0)&lt;INDEX(LF_H!$E:$E,MATCH(AZ29,LF_H!$F:$F,0),0),"err!",IF(INDEX(LF_H!$E:$E,MATCH(D37,LF_H!$F:$F,0),0)&gt;=A37,"ok","err!"))</f>
        <v>ok</v>
      </c>
      <c r="Z37" s="59">
        <f>A37+4</f>
        <v>17</v>
      </c>
      <c r="AA37" s="165">
        <v>1</v>
      </c>
      <c r="AB37" s="166"/>
      <c r="AC37" s="159" t="s">
        <v>1478</v>
      </c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50"/>
      <c r="AQ37" s="151"/>
      <c r="AR37" s="152" t="str">
        <f>INDEX(LF_H!$B:$B,MATCH(AC37,LF_H!$F:$F,0),0)</f>
        <v>C2</v>
      </c>
      <c r="AS37" s="153"/>
      <c r="AT37" s="152">
        <f>INDEX(LF_H!$A:$A,MATCH(AC37,LF_H!$F:$F,0),0)</f>
        <v>19</v>
      </c>
      <c r="AU37" s="154"/>
      <c r="AV37" s="52" t="str">
        <f>IF(INDEX(LF_H!$E:$E,MATCH(AC37,LF_H!$F:$F,0),0)&lt;INDEX(LF_H!$E:$E,MATCH(D39,LF_H!$F:$F,0),0),"err!",IF(INDEX(LF_H!$E:$E,MATCH(AC37,LF_H!$F:$F,0),0)&gt;=Z37,"ok","err!"))</f>
        <v>ok</v>
      </c>
      <c r="AW37" s="59">
        <f>Z37+4</f>
        <v>21</v>
      </c>
      <c r="AX37" s="165">
        <v>1</v>
      </c>
      <c r="AY37" s="166"/>
      <c r="AZ37" s="159" t="s">
        <v>1479</v>
      </c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1"/>
      <c r="BO37" s="150"/>
      <c r="BP37" s="151"/>
      <c r="BQ37" s="152" t="str">
        <f>INDEX(LF_H!$B:$B,MATCH(AZ37,LF_H!$F:$F,0),0)</f>
        <v>D0</v>
      </c>
      <c r="BR37" s="153"/>
      <c r="BS37" s="152">
        <f>INDEX(LF_H!$A:$A,MATCH(AZ37,LF_H!$F:$F,0),0)</f>
        <v>32</v>
      </c>
      <c r="BT37" s="154"/>
      <c r="BU37" s="52" t="str">
        <f>IF(INDEX(LF_H!$E:$E,MATCH(AZ37,LF_H!$F:$F,0),0)&lt;INDEX(LF_H!$E:$E,MATCH(AC39,LF_H!$F:$F,0),0),"err!",IF(INDEX(LF_H!$E:$E,MATCH(AZ37,LF_H!$F:$F,0),0)&gt;=AW37,"ok","err!"))</f>
        <v>ok</v>
      </c>
    </row>
    <row r="38" spans="1:73" ht="18" x14ac:dyDescent="0.25">
      <c r="A38" s="59">
        <f>A37+1</f>
        <v>14</v>
      </c>
      <c r="B38" s="169">
        <v>2</v>
      </c>
      <c r="C38" s="170"/>
      <c r="D38" s="159" t="s">
        <v>1480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1"/>
      <c r="S38" s="150"/>
      <c r="T38" s="151"/>
      <c r="U38" s="152" t="str">
        <f>INDEX(LF_H!$B:$B,MATCH(D38,LF_H!$F:$F,0),0)</f>
        <v>C2</v>
      </c>
      <c r="V38" s="153"/>
      <c r="W38" s="152">
        <f>INDEX(LF_H!$A:$A,MATCH(D38,LF_H!$F:$F,0),0)</f>
        <v>16</v>
      </c>
      <c r="X38" s="154"/>
      <c r="Y38" s="52" t="str">
        <f>IF(INDEX(LF_H!$E:$E,MATCH(D38,LF_H!$F:$F,0),0)&gt;=A38,"ok","err!")</f>
        <v>ok</v>
      </c>
      <c r="Z38" s="59">
        <f t="shared" ref="Z38:Z40" si="2">A38+4</f>
        <v>18</v>
      </c>
      <c r="AA38" s="169">
        <v>2</v>
      </c>
      <c r="AB38" s="170"/>
      <c r="AC38" s="159" t="s">
        <v>1481</v>
      </c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50" t="s">
        <v>1453</v>
      </c>
      <c r="AQ38" s="151"/>
      <c r="AR38" s="152" t="str">
        <f>INDEX(LF_H!$B:$B,MATCH(AC38,LF_H!$F:$F,0),0)</f>
        <v>C4</v>
      </c>
      <c r="AS38" s="153"/>
      <c r="AT38" s="152">
        <f>INDEX(LF_H!$A:$A,MATCH(AC38,LF_H!$F:$F,0),0)</f>
        <v>21</v>
      </c>
      <c r="AU38" s="154"/>
      <c r="AV38" s="52" t="str">
        <f>IF(INDEX(LF_H!$E:$E,MATCH(AC38,LF_H!$F:$F,0),0)&gt;=Z38,"ok","err!")</f>
        <v>ok</v>
      </c>
      <c r="AW38" s="59">
        <f t="shared" ref="AW38:AW40" si="3">Z38+4</f>
        <v>22</v>
      </c>
      <c r="AX38" s="169">
        <v>2</v>
      </c>
      <c r="AY38" s="170"/>
      <c r="AZ38" s="159" t="s">
        <v>1482</v>
      </c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1"/>
      <c r="BO38" s="150"/>
      <c r="BP38" s="151"/>
      <c r="BQ38" s="152" t="str">
        <f>INDEX(LF_H!$B:$B,MATCH(AZ38,LF_H!$F:$F,0),0)</f>
        <v>D0</v>
      </c>
      <c r="BR38" s="153"/>
      <c r="BS38" s="152">
        <f>INDEX(LF_H!$A:$A,MATCH(AZ38,LF_H!$F:$F,0),0)</f>
        <v>27</v>
      </c>
      <c r="BT38" s="154"/>
      <c r="BU38" s="52" t="str">
        <f>IF(INDEX(LF_H!$E:$E,MATCH(AZ38,LF_H!$F:$F,0),0)&gt;=AW38,"ok","err!")</f>
        <v>ok</v>
      </c>
    </row>
    <row r="39" spans="1:73" ht="18" x14ac:dyDescent="0.25">
      <c r="A39" s="59">
        <f t="shared" ref="A39:A40" si="4">A38+1</f>
        <v>15</v>
      </c>
      <c r="B39" s="169">
        <v>3</v>
      </c>
      <c r="C39" s="170"/>
      <c r="D39" s="159" t="s">
        <v>1483</v>
      </c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1"/>
      <c r="S39" s="150" t="s">
        <v>1453</v>
      </c>
      <c r="T39" s="151"/>
      <c r="U39" s="152" t="str">
        <f>INDEX(LF_H!$B:$B,MATCH(D39,LF_H!$F:$F,0),0)</f>
        <v>C2</v>
      </c>
      <c r="V39" s="153"/>
      <c r="W39" s="152">
        <f>INDEX(LF_H!$A:$A,MATCH(D39,LF_H!$F:$F,0),0)</f>
        <v>18</v>
      </c>
      <c r="X39" s="154"/>
      <c r="Y39" s="52" t="str">
        <f>IF(INDEX(LF_H!$E:$E,MATCH(D39,LF_H!$F:$F,0),0)&gt;=A39,"ok","err!")</f>
        <v>ok</v>
      </c>
      <c r="Z39" s="59">
        <f t="shared" si="2"/>
        <v>19</v>
      </c>
      <c r="AA39" s="169">
        <v>3</v>
      </c>
      <c r="AB39" s="170"/>
      <c r="AC39" s="159" t="s">
        <v>1484</v>
      </c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50"/>
      <c r="AQ39" s="151"/>
      <c r="AR39" s="152" t="str">
        <f>INDEX(LF_H!$B:$B,MATCH(AC39,LF_H!$F:$F,0),0)</f>
        <v>C4</v>
      </c>
      <c r="AS39" s="153"/>
      <c r="AT39" s="152">
        <f>INDEX(LF_H!$A:$A,MATCH(AC39,LF_H!$F:$F,0),0)</f>
        <v>22</v>
      </c>
      <c r="AU39" s="154"/>
      <c r="AV39" s="52" t="str">
        <f>IF(INDEX(LF_H!$E:$E,MATCH(AC39,LF_H!$F:$F,0),0)&gt;=Z39,"ok","err!")</f>
        <v>ok</v>
      </c>
      <c r="AW39" s="59">
        <f t="shared" si="3"/>
        <v>23</v>
      </c>
      <c r="AX39" s="169">
        <v>3</v>
      </c>
      <c r="AY39" s="170"/>
      <c r="AZ39" s="159" t="s">
        <v>1485</v>
      </c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1"/>
      <c r="BO39" s="150" t="s">
        <v>1453</v>
      </c>
      <c r="BP39" s="151"/>
      <c r="BQ39" s="152" t="str">
        <f>INDEX(LF_H!$B:$B,MATCH(AZ39,LF_H!$F:$F,0),0)</f>
        <v>D0</v>
      </c>
      <c r="BR39" s="153"/>
      <c r="BS39" s="152">
        <f>INDEX(LF_H!$A:$A,MATCH(AZ39,LF_H!$F:$F,0),0)</f>
        <v>29</v>
      </c>
      <c r="BT39" s="154"/>
      <c r="BU39" s="52" t="str">
        <f>IF(INDEX(LF_H!$E:$E,MATCH(AZ39,LF_H!$F:$F,0),0)&gt;=AW39,"ok","err!")</f>
        <v>ok</v>
      </c>
    </row>
    <row r="40" spans="1:73" ht="18.75" thickBot="1" x14ac:dyDescent="0.3">
      <c r="A40" s="59">
        <f t="shared" si="4"/>
        <v>16</v>
      </c>
      <c r="B40" s="157">
        <v>4</v>
      </c>
      <c r="C40" s="158"/>
      <c r="D40" s="159" t="s">
        <v>1486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1"/>
      <c r="S40" s="162"/>
      <c r="T40" s="163"/>
      <c r="U40" s="155" t="str">
        <f>INDEX(LF_H!$B:$B,MATCH(D40,LF_H!$F:$F,0),0)</f>
        <v>C4</v>
      </c>
      <c r="V40" s="164"/>
      <c r="W40" s="155">
        <f>INDEX(LF_H!$A:$A,MATCH(D40,LF_H!$F:$F,0),0)</f>
        <v>23</v>
      </c>
      <c r="X40" s="156"/>
      <c r="Y40" s="52" t="str">
        <f>IF(INDEX(LF_H!$E:$E,MATCH(D40,LF_H!$F:$F,0),0)&gt;=A40,"ok","err!")</f>
        <v>ok</v>
      </c>
      <c r="Z40" s="59">
        <f t="shared" si="2"/>
        <v>20</v>
      </c>
      <c r="AA40" s="157">
        <v>4</v>
      </c>
      <c r="AB40" s="158"/>
      <c r="AC40" s="159" t="s">
        <v>1487</v>
      </c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2"/>
      <c r="AQ40" s="163"/>
      <c r="AR40" s="155" t="str">
        <f>INDEX(LF_H!$B:$B,MATCH(AC40,LF_H!$F:$F,0),0)</f>
        <v>C4</v>
      </c>
      <c r="AS40" s="164"/>
      <c r="AT40" s="155">
        <f>INDEX(LF_H!$A:$A,MATCH(AC40,LF_H!$F:$F,0),0)</f>
        <v>20</v>
      </c>
      <c r="AU40" s="156"/>
      <c r="AV40" s="52" t="str">
        <f>IF(INDEX(LF_H!$E:$E,MATCH(AC40,LF_H!$F:$F,0),0)&gt;=Z40,"ok","err!")</f>
        <v>ok</v>
      </c>
      <c r="AW40" s="59">
        <f t="shared" si="3"/>
        <v>24</v>
      </c>
      <c r="AX40" s="157">
        <v>4</v>
      </c>
      <c r="AY40" s="158"/>
      <c r="AZ40" s="159" t="s">
        <v>1488</v>
      </c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1"/>
      <c r="BO40" s="162"/>
      <c r="BP40" s="163"/>
      <c r="BQ40" s="155" t="str">
        <f>INDEX(LF_H!$B:$B,MATCH(AZ40,LF_H!$F:$F,0),0)</f>
        <v>D0</v>
      </c>
      <c r="BR40" s="164"/>
      <c r="BS40" s="155">
        <f>INDEX(LF_H!$A:$A,MATCH(AZ40,LF_H!$F:$F,0),0)</f>
        <v>30</v>
      </c>
      <c r="BT40" s="156"/>
      <c r="BU40" s="52" t="str">
        <f>IF(INDEX(LF_H!$E:$E,MATCH(AZ40,LF_H!$F:$F,0),0)&gt;=AW40,"ok","err!")</f>
        <v>ok</v>
      </c>
    </row>
    <row r="41" spans="1:73" ht="19.5" thickBot="1" x14ac:dyDescent="0.3">
      <c r="A41" s="62"/>
      <c r="B41" s="167" t="s">
        <v>1458</v>
      </c>
      <c r="C41" s="168"/>
      <c r="D41" s="140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89"/>
      <c r="T41" s="90"/>
      <c r="U41" s="142" t="str">
        <f>IF(D41="","",INDEX(LF_H!$B:$B,MATCH(D41,LF_H!$F:$F,0),0))</f>
        <v/>
      </c>
      <c r="V41" s="143"/>
      <c r="W41" s="144" t="str">
        <f>IF(D41="","",INDEX(LF_H!$A:$A,MATCH(D41,LF_H!$F:$F,0),0))</f>
        <v/>
      </c>
      <c r="X41" s="145"/>
      <c r="Y41" s="13"/>
      <c r="Z41" s="62"/>
      <c r="AA41" s="167" t="s">
        <v>1458</v>
      </c>
      <c r="AB41" s="168"/>
      <c r="AC41" s="140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89"/>
      <c r="AQ41" s="90"/>
      <c r="AR41" s="142" t="str">
        <f>IF(AC41="","",INDEX(LF_H!$B:$B,MATCH(AC41,LF_H!$F:$F,0),0))</f>
        <v/>
      </c>
      <c r="AS41" s="143"/>
      <c r="AT41" s="144" t="str">
        <f>IF(AC41="","",INDEX(LF_H!$A:$A,MATCH(AC41,LF_H!$F:$F,0),0))</f>
        <v/>
      </c>
      <c r="AU41" s="145"/>
      <c r="AV41" s="13"/>
      <c r="AW41" s="62"/>
      <c r="AX41" s="167" t="s">
        <v>1458</v>
      </c>
      <c r="AY41" s="168"/>
      <c r="AZ41" s="140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89"/>
      <c r="BP41" s="90"/>
      <c r="BQ41" s="142" t="str">
        <f>IF(AZ41="","",INDEX(LF_H!$B:$B,MATCH(AZ41,LF_H!$F:$F,0),0))</f>
        <v/>
      </c>
      <c r="BR41" s="143"/>
      <c r="BS41" s="144" t="str">
        <f>IF(AZ41="","",INDEX(LF_H!$A:$A,MATCH(AZ41,LF_H!$F:$F,0),0))</f>
        <v/>
      </c>
      <c r="BT41" s="145"/>
      <c r="BU41" s="13"/>
    </row>
    <row r="42" spans="1:73" ht="17.25" thickBot="1" x14ac:dyDescent="0.3">
      <c r="B42" s="45" t="s">
        <v>1459</v>
      </c>
      <c r="C42" s="46"/>
      <c r="D42" s="46"/>
      <c r="E42" s="47"/>
      <c r="F42" s="48"/>
      <c r="G42" s="49"/>
      <c r="H42" s="49"/>
      <c r="I42" s="146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8"/>
      <c r="Z42" s="59"/>
      <c r="AA42" s="45" t="s">
        <v>1459</v>
      </c>
      <c r="AB42" s="46"/>
      <c r="AC42" s="46"/>
      <c r="AD42" s="47"/>
      <c r="AE42" s="48"/>
      <c r="AF42" s="49"/>
      <c r="AG42" s="49"/>
      <c r="AH42" s="146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8"/>
      <c r="AW42" s="59"/>
      <c r="AX42" s="45" t="s">
        <v>1459</v>
      </c>
      <c r="AY42" s="46"/>
      <c r="AZ42" s="46"/>
      <c r="BA42" s="47"/>
      <c r="BB42" s="48"/>
      <c r="BC42" s="49"/>
      <c r="BD42" s="49"/>
      <c r="BE42" s="146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8"/>
    </row>
    <row r="43" spans="1:73" s="71" customFormat="1" ht="15.75" thickTop="1" x14ac:dyDescent="0.25">
      <c r="A43" s="70"/>
      <c r="B43" s="71" t="s">
        <v>33</v>
      </c>
      <c r="D43" s="149" t="str">
        <f>INDEX(D37:R40,MATCH(B43,S37:S40,0),0)</f>
        <v>RADELET ARNAULD (19)</v>
      </c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Z43" s="72"/>
      <c r="AA43" s="71" t="s">
        <v>33</v>
      </c>
      <c r="AC43" s="149" t="str">
        <f>INDEX(AC37:AQ40,MATCH(AA43,AP37:AP40,0),0)</f>
        <v>RADELET EMMANUEL (23)</v>
      </c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W43" s="72"/>
      <c r="AX43" s="71" t="s">
        <v>33</v>
      </c>
      <c r="AZ43" s="149" t="str">
        <f>INDEX(AZ37:BN40,MATCH(AX43,BO37:BO40,0),0)</f>
        <v>DEFAUX YVES (32)</v>
      </c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</row>
    <row r="44" spans="1:73" ht="15.75" thickBot="1" x14ac:dyDescent="0.3"/>
    <row r="45" spans="1:73" ht="16.5" thickTop="1" thickBot="1" x14ac:dyDescent="0.3">
      <c r="B45" s="51" t="s">
        <v>57</v>
      </c>
      <c r="C45" s="50" t="s">
        <v>1444</v>
      </c>
      <c r="D45" s="42"/>
      <c r="E45" s="42"/>
      <c r="F45" s="181" t="s">
        <v>1476</v>
      </c>
      <c r="G45" s="181"/>
      <c r="H45" s="181"/>
      <c r="I45" s="182"/>
      <c r="J45" s="183" t="s">
        <v>1446</v>
      </c>
      <c r="K45" s="184"/>
      <c r="L45" s="184"/>
      <c r="M45" s="184"/>
      <c r="N45" s="184"/>
      <c r="O45" s="43" t="str">
        <f>INDEX('cal2015-2016'!$L:$L,MATCH(CONCATENATE($A$1,"H-cip",B45),'cal2015-2016'!$E:$E,0),0)</f>
        <v>14H30</v>
      </c>
      <c r="P45" s="43"/>
      <c r="Q45" s="44"/>
      <c r="R45" s="44"/>
      <c r="S45" s="185" t="str">
        <f>INDEX('cal2015-2016'!$G:$G,MATCH(CONCATENATE($A$1,"H-cip",B45),'cal2015-2016'!$E:$E,0),0)</f>
        <v>03-118</v>
      </c>
      <c r="T45" s="186"/>
      <c r="U45" s="186"/>
      <c r="V45" s="186"/>
      <c r="W45" s="186"/>
      <c r="X45" s="187"/>
      <c r="Z45" s="59"/>
      <c r="AA45" s="51" t="s">
        <v>23</v>
      </c>
      <c r="AB45" s="50" t="s">
        <v>1444</v>
      </c>
      <c r="AC45" s="42"/>
      <c r="AD45" s="42"/>
      <c r="AE45" s="181" t="s">
        <v>1461</v>
      </c>
      <c r="AF45" s="181"/>
      <c r="AG45" s="181"/>
      <c r="AH45" s="182"/>
      <c r="AI45" s="183" t="s">
        <v>1446</v>
      </c>
      <c r="AJ45" s="184"/>
      <c r="AK45" s="184"/>
      <c r="AL45" s="184"/>
      <c r="AM45" s="184"/>
      <c r="AN45" s="43" t="str">
        <f>INDEX('cal2015-2016'!$L:$L,MATCH(CONCATENATE($A$1,"H-cip",AA45),'cal2015-2016'!$E:$E,0),0)</f>
        <v>19H00</v>
      </c>
      <c r="AO45" s="43"/>
      <c r="AP45" s="185" t="str">
        <f>INDEX('cal2015-2016'!$G:$G,MATCH(CONCATENATE($A$1,"H-cip",AA45),'cal2015-2016'!$E:$E,0),0)</f>
        <v>03-109</v>
      </c>
      <c r="AQ45" s="186"/>
      <c r="AR45" s="186"/>
      <c r="AS45" s="186"/>
      <c r="AT45" s="186"/>
      <c r="AU45" s="187"/>
      <c r="AW45" s="59"/>
      <c r="AX45" s="51" t="s">
        <v>68</v>
      </c>
      <c r="AY45" s="50" t="s">
        <v>1444</v>
      </c>
      <c r="AZ45" s="42"/>
      <c r="BA45" s="42"/>
      <c r="BB45" s="181" t="s">
        <v>1476</v>
      </c>
      <c r="BC45" s="181"/>
      <c r="BD45" s="181"/>
      <c r="BE45" s="182"/>
      <c r="BF45" s="183" t="s">
        <v>1446</v>
      </c>
      <c r="BG45" s="184"/>
      <c r="BH45" s="184"/>
      <c r="BI45" s="184"/>
      <c r="BJ45" s="184"/>
      <c r="BK45" s="43" t="str">
        <f>INDEX('cal2015-2016'!$L:$L,MATCH(CONCATENATE($A$1,"H-cip",AX45),'cal2015-2016'!$E:$E,0),0)</f>
        <v>14H30</v>
      </c>
      <c r="BL45" s="43"/>
      <c r="BM45" s="44"/>
      <c r="BN45" s="44"/>
      <c r="BO45" s="185" t="str">
        <f>INDEX('cal2015-2016'!$G:$G,MATCH(CONCATENATE($A$1,"H-cip",AX45),'cal2015-2016'!$E:$E,0),0)</f>
        <v>03-123</v>
      </c>
      <c r="BP45" s="186"/>
      <c r="BQ45" s="186"/>
      <c r="BR45" s="186"/>
      <c r="BS45" s="186"/>
      <c r="BT45" s="187"/>
    </row>
    <row r="46" spans="1:73" ht="15.75" thickBot="1" x14ac:dyDescent="0.3">
      <c r="A46" s="61"/>
      <c r="B46" s="171" t="str">
        <f>CONCATENATE(INDEX('cal2015-2016'!$H:$H,MATCH(CONCATENATE($A$1,"H-cip",B45),'cal2015-2016'!$E:$E,0),0)," - ",INDEX('cal2015-2016'!$J:$J,MATCH(CONCATENATE($A$1,"H-cip",B45),'cal2015-2016'!$E:$E,0),0))</f>
        <v>LA CIPALE G - CTT ANDOY H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3"/>
      <c r="Y46" s="10"/>
      <c r="Z46" s="61"/>
      <c r="AA46" s="171" t="str">
        <f>CONCATENATE(INDEX('cal2015-2016'!$H:$H,MATCH(CONCATENATE($A$1,"H-cip",AA45),'cal2015-2016'!$E:$E,0),0)," - ",INDEX('cal2015-2016'!$J:$J,MATCH(CONCATENATE($A$1,"H-cip",AA45),'cal2015-2016'!$E:$E,0),0))</f>
        <v>R BOUGE C - LA CIPALE H</v>
      </c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3"/>
      <c r="AV46" s="10"/>
      <c r="AW46" s="61"/>
      <c r="AX46" s="171" t="str">
        <f>CONCATENATE(INDEX('cal2015-2016'!$H:$H,MATCH(CONCATENATE($A$1,"H-cip",AX45),'cal2015-2016'!$E:$E,0),0)," - ",INDEX('cal2015-2016'!$J:$J,MATCH(CONCATENATE($A$1,"H-cip",AX45),'cal2015-2016'!$E:$E,0),0))</f>
        <v>LA CIPALE I - TT VEDRINAMUR J</v>
      </c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3"/>
      <c r="BU46" s="10"/>
    </row>
    <row r="47" spans="1:73" ht="15.75" thickBot="1" x14ac:dyDescent="0.3">
      <c r="A47" s="58" t="s">
        <v>1448</v>
      </c>
      <c r="B47" s="174" t="str">
        <f>INDEX('cal2015-2016'!$F:$F,MATCH(CONCATENATE($A$1,"H-cip",B45),'cal2015-2016'!$E:$E,0),0)</f>
        <v>4M</v>
      </c>
      <c r="C47" s="175"/>
      <c r="D47" s="176" t="str">
        <f>INDEX('cal2015-2016'!$I:$I,MATCH(CONCATENATE($A$1,"H-cip",B45),'cal2015-2016'!$E:$E,0),0)</f>
        <v>N073</v>
      </c>
      <c r="E47" s="177"/>
      <c r="F47" s="177"/>
      <c r="G47" s="177"/>
      <c r="H47" s="177"/>
      <c r="I47" s="177"/>
      <c r="J47" s="14" t="s">
        <v>520</v>
      </c>
      <c r="K47" s="177" t="str">
        <f>INDEX('cal2015-2016'!$K:$K,MATCH(CONCATENATE($A$1,"H-cip",B45),'cal2015-2016'!$E:$E,0),0)</f>
        <v>N100</v>
      </c>
      <c r="L47" s="177"/>
      <c r="M47" s="177"/>
      <c r="N47" s="177"/>
      <c r="O47" s="177"/>
      <c r="P47" s="177"/>
      <c r="Q47" s="177"/>
      <c r="R47" s="177"/>
      <c r="S47" s="177"/>
      <c r="T47" s="178"/>
      <c r="U47" s="179" t="s">
        <v>1449</v>
      </c>
      <c r="V47" s="180"/>
      <c r="W47" s="179" t="s">
        <v>1450</v>
      </c>
      <c r="X47" s="180"/>
      <c r="Y47" s="54"/>
      <c r="Z47" s="58" t="s">
        <v>1448</v>
      </c>
      <c r="AA47" s="174" t="str">
        <f>INDEX('cal2015-2016'!$F:$F,MATCH(CONCATENATE($A$1,"H-cip",AA45),'cal2015-2016'!$E:$E,0),0)</f>
        <v>4J</v>
      </c>
      <c r="AB47" s="175"/>
      <c r="AC47" s="176" t="str">
        <f>INDEX('cal2015-2016'!$I:$I,MATCH(CONCATENATE($A$1,"H-cip",AA45),'cal2015-2016'!$E:$E,0),0)</f>
        <v>N041</v>
      </c>
      <c r="AD47" s="177"/>
      <c r="AE47" s="177"/>
      <c r="AF47" s="177"/>
      <c r="AG47" s="177"/>
      <c r="AH47" s="177"/>
      <c r="AI47" s="14" t="s">
        <v>520</v>
      </c>
      <c r="AJ47" s="177" t="str">
        <f>INDEX('cal2015-2016'!$K:$K,MATCH(CONCATENATE($A$1,"H-cip",AA45),'cal2015-2016'!$E:$E,0),0)</f>
        <v>N073</v>
      </c>
      <c r="AK47" s="177"/>
      <c r="AL47" s="177"/>
      <c r="AM47" s="177"/>
      <c r="AN47" s="177"/>
      <c r="AO47" s="177"/>
      <c r="AP47" s="177"/>
      <c r="AQ47" s="178"/>
      <c r="AR47" s="179" t="s">
        <v>1449</v>
      </c>
      <c r="AS47" s="180"/>
      <c r="AT47" s="179" t="s">
        <v>1450</v>
      </c>
      <c r="AU47" s="180"/>
      <c r="AV47" s="54"/>
      <c r="AW47" s="58" t="s">
        <v>1448</v>
      </c>
      <c r="AX47" s="174" t="str">
        <f>INDEX('cal2015-2016'!$F:$F,MATCH(CONCATENATE($A$1,"H-cip",AX45),'cal2015-2016'!$E:$E,0),0)</f>
        <v>4N</v>
      </c>
      <c r="AY47" s="175"/>
      <c r="AZ47" s="176" t="str">
        <f>INDEX('cal2015-2016'!$I:$I,MATCH(CONCATENATE($A$1,"H-cip",AX45),'cal2015-2016'!$E:$E,0),0)</f>
        <v>N073</v>
      </c>
      <c r="BA47" s="177"/>
      <c r="BB47" s="177"/>
      <c r="BC47" s="177"/>
      <c r="BD47" s="177"/>
      <c r="BE47" s="177"/>
      <c r="BF47" s="14" t="s">
        <v>520</v>
      </c>
      <c r="BG47" s="177" t="str">
        <f>INDEX('cal2015-2016'!$K:$K,MATCH(CONCATENATE($A$1,"H-cip",AX45),'cal2015-2016'!$E:$E,0),0)</f>
        <v>N051</v>
      </c>
      <c r="BH47" s="177"/>
      <c r="BI47" s="177"/>
      <c r="BJ47" s="177"/>
      <c r="BK47" s="177"/>
      <c r="BL47" s="177"/>
      <c r="BM47" s="177"/>
      <c r="BN47" s="177"/>
      <c r="BO47" s="177"/>
      <c r="BP47" s="178"/>
      <c r="BQ47" s="179" t="s">
        <v>1449</v>
      </c>
      <c r="BR47" s="180"/>
      <c r="BS47" s="179" t="s">
        <v>1450</v>
      </c>
      <c r="BT47" s="180"/>
      <c r="BU47" s="56"/>
    </row>
    <row r="48" spans="1:73" ht="18" x14ac:dyDescent="0.25">
      <c r="A48" s="59">
        <f>AW40+1</f>
        <v>25</v>
      </c>
      <c r="B48" s="165">
        <v>1</v>
      </c>
      <c r="C48" s="166"/>
      <c r="D48" s="159" t="s">
        <v>1489</v>
      </c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1"/>
      <c r="S48" s="150"/>
      <c r="T48" s="151"/>
      <c r="U48" s="152" t="str">
        <f>INDEX(LF_H!$B:$B,MATCH(D48,LF_H!$F:$F,0),0)</f>
        <v>D2</v>
      </c>
      <c r="V48" s="153"/>
      <c r="W48" s="152">
        <f>INDEX(LF_H!$A:$A,MATCH(D48,LF_H!$F:$F,0),0)</f>
        <v>38</v>
      </c>
      <c r="X48" s="154"/>
      <c r="Y48" s="52" t="str">
        <f>IF(INDEX(LF_H!$E:$E,MATCH(D48,LF_H!$F:$F,0),0)&lt;INDEX(LF_H!$E:$E,MATCH(AZ39,LF_H!$F:$F,0),0),"err!",IF(INDEX(LF_H!$E:$E,MATCH(D48,LF_H!$F:$F,0),0)&gt;=A48,"ok","err!"))</f>
        <v>ok</v>
      </c>
      <c r="Z48" s="59">
        <f>A48+4</f>
        <v>29</v>
      </c>
      <c r="AA48" s="165">
        <v>1</v>
      </c>
      <c r="AB48" s="166"/>
      <c r="AC48" s="159" t="s">
        <v>1490</v>
      </c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50" t="s">
        <v>1453</v>
      </c>
      <c r="AQ48" s="151"/>
      <c r="AR48" s="152" t="str">
        <f>INDEX(LF_H!$B:$B,MATCH(AC48,LF_H!$F:$F,0),0)</f>
        <v>D2</v>
      </c>
      <c r="AS48" s="153"/>
      <c r="AT48" s="152">
        <f>INDEX(LF_H!$A:$A,MATCH(AC48,LF_H!$F:$F,0),0)</f>
        <v>36</v>
      </c>
      <c r="AU48" s="154"/>
      <c r="AV48" s="52" t="str">
        <f>IF(INDEX(LF_H!$E:$E,MATCH(AC48,LF_H!$F:$F,0),0)&lt;INDEX(LF_H!$E:$E,MATCH(D50,LF_H!$F:$F,0),0),"err!",IF(INDEX(LF_H!$E:$E,MATCH(AC48,LF_H!$F:$F,0),0)&gt;=Z48,"ok","err!"))</f>
        <v>ok</v>
      </c>
      <c r="AW48" s="59">
        <f>Z48+4</f>
        <v>33</v>
      </c>
      <c r="AX48" s="165">
        <v>1</v>
      </c>
      <c r="AY48" s="166"/>
      <c r="AZ48" s="159" t="s">
        <v>1491</v>
      </c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1"/>
      <c r="BO48" s="150"/>
      <c r="BP48" s="151"/>
      <c r="BQ48" s="152" t="str">
        <f>INDEX(LF_H!$B:$B,MATCH(AZ48,LF_H!$F:$F,0),0)</f>
        <v>D6</v>
      </c>
      <c r="BR48" s="153"/>
      <c r="BS48" s="152">
        <f>INDEX(LF_H!$A:$A,MATCH(AZ48,LF_H!$F:$F,0),0)</f>
        <v>42</v>
      </c>
      <c r="BT48" s="154"/>
      <c r="BU48" s="52" t="str">
        <f>IF(INDEX(LF_H!$E:$E,MATCH(AZ48,LF_H!$F:$F,0),0)&lt;INDEX(LF_H!$E:$E,MATCH(AC50,LF_H!$F:$F,0),0),"err!",IF(INDEX(LF_H!$E:$E,MATCH(AZ48,LF_H!$F:$F,0),0)&gt;=AW48,"ok","err!"))</f>
        <v>ok</v>
      </c>
    </row>
    <row r="49" spans="1:73" ht="18" x14ac:dyDescent="0.25">
      <c r="A49" s="59">
        <f>A48+1</f>
        <v>26</v>
      </c>
      <c r="B49" s="169">
        <v>2</v>
      </c>
      <c r="C49" s="170"/>
      <c r="D49" s="159" t="s">
        <v>1492</v>
      </c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1"/>
      <c r="S49" s="150"/>
      <c r="T49" s="151"/>
      <c r="U49" s="152" t="str">
        <f>INDEX(LF_H!$B:$B,MATCH(D49,LF_H!$F:$F,0),0)</f>
        <v>D2</v>
      </c>
      <c r="V49" s="153"/>
      <c r="W49" s="152">
        <f>INDEX(LF_H!$A:$A,MATCH(D49,LF_H!$F:$F,0),0)</f>
        <v>34</v>
      </c>
      <c r="X49" s="154"/>
      <c r="Y49" s="52" t="str">
        <f>IF(INDEX(LF_H!$E:$E,MATCH(D49,LF_H!$F:$F,0),0)&gt;=A49,"ok","err!")</f>
        <v>ok</v>
      </c>
      <c r="Z49" s="59">
        <f t="shared" ref="Z49:Z51" si="5">A49+4</f>
        <v>30</v>
      </c>
      <c r="AA49" s="169">
        <v>2</v>
      </c>
      <c r="AB49" s="170"/>
      <c r="AC49" s="159" t="s">
        <v>1493</v>
      </c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50"/>
      <c r="AQ49" s="151"/>
      <c r="AR49" s="152" t="str">
        <f>INDEX(LF_H!$B:$B,MATCH(AC49,LF_H!$F:$F,0),0)</f>
        <v>D2</v>
      </c>
      <c r="AS49" s="153"/>
      <c r="AT49" s="152">
        <f>INDEX(LF_H!$A:$A,MATCH(AC49,LF_H!$F:$F,0),0)</f>
        <v>37</v>
      </c>
      <c r="AU49" s="154"/>
      <c r="AV49" s="52" t="str">
        <f>IF(INDEX(LF_H!$E:$E,MATCH(AC49,LF_H!$F:$F,0),0)&gt;=Z49,"ok","err!")</f>
        <v>ok</v>
      </c>
      <c r="AW49" s="59">
        <f t="shared" ref="AW49:AW51" si="6">Z49+4</f>
        <v>34</v>
      </c>
      <c r="AX49" s="169">
        <v>2</v>
      </c>
      <c r="AY49" s="170"/>
      <c r="AZ49" s="159" t="s">
        <v>1494</v>
      </c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1"/>
      <c r="BO49" s="150"/>
      <c r="BP49" s="151"/>
      <c r="BQ49" s="152" t="str">
        <f>INDEX(LF_H!$B:$B,MATCH(AZ49,LF_H!$F:$F,0),0)</f>
        <v>D6</v>
      </c>
      <c r="BR49" s="153"/>
      <c r="BS49" s="152">
        <f>INDEX(LF_H!$A:$A,MATCH(AZ49,LF_H!$F:$F,0),0)</f>
        <v>43</v>
      </c>
      <c r="BT49" s="154"/>
      <c r="BU49" s="52" t="str">
        <f>IF(INDEX(LF_H!$E:$E,MATCH(AZ49,LF_H!$F:$F,0),0)&gt;=AW49,"ok","err!")</f>
        <v>ok</v>
      </c>
    </row>
    <row r="50" spans="1:73" ht="18" x14ac:dyDescent="0.25">
      <c r="A50" s="59">
        <f t="shared" ref="A50:A51" si="7">A49+1</f>
        <v>27</v>
      </c>
      <c r="B50" s="169">
        <v>3</v>
      </c>
      <c r="C50" s="170"/>
      <c r="D50" s="159" t="s">
        <v>1495</v>
      </c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1"/>
      <c r="S50" s="150" t="s">
        <v>1453</v>
      </c>
      <c r="T50" s="151"/>
      <c r="U50" s="152" t="str">
        <f>INDEX(LF_H!$B:$B,MATCH(D50,LF_H!$F:$F,0),0)</f>
        <v>D2</v>
      </c>
      <c r="V50" s="153"/>
      <c r="W50" s="152">
        <f>INDEX(LF_H!$A:$A,MATCH(D50,LF_H!$F:$F,0),0)</f>
        <v>33</v>
      </c>
      <c r="X50" s="154"/>
      <c r="Y50" s="52" t="str">
        <f>IF(INDEX(LF_H!$E:$E,MATCH(D50,LF_H!$F:$F,0),0)&gt;=A50,"ok","err!")</f>
        <v>ok</v>
      </c>
      <c r="Z50" s="59">
        <f t="shared" si="5"/>
        <v>31</v>
      </c>
      <c r="AA50" s="169">
        <v>3</v>
      </c>
      <c r="AB50" s="170"/>
      <c r="AC50" s="159" t="s">
        <v>1496</v>
      </c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50"/>
      <c r="AQ50" s="151"/>
      <c r="AR50" s="152" t="str">
        <f>INDEX(LF_H!$B:$B,MATCH(AC50,LF_H!$F:$F,0),0)</f>
        <v>D2</v>
      </c>
      <c r="AS50" s="153"/>
      <c r="AT50" s="152">
        <f>INDEX(LF_H!$A:$A,MATCH(AC50,LF_H!$F:$F,0),0)</f>
        <v>39</v>
      </c>
      <c r="AU50" s="154"/>
      <c r="AV50" s="52" t="str">
        <f>IF(INDEX(LF_H!$E:$E,MATCH(AC50,LF_H!$F:$F,0),0)&gt;=Z50,"ok","err!")</f>
        <v>ok</v>
      </c>
      <c r="AW50" s="59">
        <f t="shared" si="6"/>
        <v>35</v>
      </c>
      <c r="AX50" s="169">
        <v>3</v>
      </c>
      <c r="AY50" s="170"/>
      <c r="AZ50" s="159" t="s">
        <v>1497</v>
      </c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1"/>
      <c r="BO50" s="150" t="s">
        <v>1453</v>
      </c>
      <c r="BP50" s="151"/>
      <c r="BQ50" s="152" t="str">
        <f>INDEX(LF_H!$B:$B,MATCH(AZ50,LF_H!$F:$F,0),0)</f>
        <v>D6</v>
      </c>
      <c r="BR50" s="153"/>
      <c r="BS50" s="152">
        <f>INDEX(LF_H!$A:$A,MATCH(AZ50,LF_H!$F:$F,0),0)</f>
        <v>44</v>
      </c>
      <c r="BT50" s="154"/>
      <c r="BU50" s="52" t="str">
        <f>IF(INDEX(LF_H!$E:$E,MATCH(AZ50,LF_H!$F:$F,0),0)&gt;=AW50,"ok","err!")</f>
        <v>ok</v>
      </c>
    </row>
    <row r="51" spans="1:73" ht="18.75" thickBot="1" x14ac:dyDescent="0.3">
      <c r="A51" s="59">
        <f t="shared" si="7"/>
        <v>28</v>
      </c>
      <c r="B51" s="157">
        <v>4</v>
      </c>
      <c r="C51" s="158"/>
      <c r="D51" s="159" t="s">
        <v>1498</v>
      </c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1"/>
      <c r="S51" s="162"/>
      <c r="T51" s="163"/>
      <c r="U51" s="155" t="str">
        <f>INDEX(LF_H!$B:$B,MATCH(D51,LF_H!$F:$F,0),0)</f>
        <v>D2</v>
      </c>
      <c r="V51" s="164"/>
      <c r="W51" s="155">
        <f>INDEX(LF_H!$A:$A,MATCH(D51,LF_H!$F:$F,0),0)</f>
        <v>35</v>
      </c>
      <c r="X51" s="156"/>
      <c r="Y51" s="52" t="str">
        <f>IF(INDEX(LF_H!$E:$E,MATCH(D51,LF_H!$F:$F,0),0)&gt;=A51,"ok","err!")</f>
        <v>ok</v>
      </c>
      <c r="Z51" s="59">
        <f t="shared" si="5"/>
        <v>32</v>
      </c>
      <c r="AA51" s="157">
        <v>4</v>
      </c>
      <c r="AB51" s="158"/>
      <c r="AC51" s="159" t="s">
        <v>1499</v>
      </c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2"/>
      <c r="AQ51" s="163"/>
      <c r="AR51" s="155" t="str">
        <f>INDEX(LF_H!$B:$B,MATCH(AC51,LF_H!$F:$F,0),0)</f>
        <v>D4</v>
      </c>
      <c r="AS51" s="164"/>
      <c r="AT51" s="155">
        <f>INDEX(LF_H!$A:$A,MATCH(AC51,LF_H!$F:$F,0),0)</f>
        <v>40</v>
      </c>
      <c r="AU51" s="156"/>
      <c r="AV51" s="52" t="str">
        <f>IF(INDEX(LF_H!$E:$E,MATCH(AC51,LF_H!$F:$F,0),0)&gt;=Z51,"ok","err!")</f>
        <v>ok</v>
      </c>
      <c r="AW51" s="59">
        <f t="shared" si="6"/>
        <v>36</v>
      </c>
      <c r="AX51" s="157">
        <v>4</v>
      </c>
      <c r="AY51" s="158"/>
      <c r="AZ51" s="159" t="s">
        <v>1500</v>
      </c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1"/>
      <c r="BO51" s="162"/>
      <c r="BP51" s="163"/>
      <c r="BQ51" s="155" t="str">
        <f>INDEX(LF_H!$B:$B,MATCH(AZ51,LF_H!$F:$F,0),0)</f>
        <v>D6</v>
      </c>
      <c r="BR51" s="164"/>
      <c r="BS51" s="155">
        <f>INDEX(LF_H!$A:$A,MATCH(AZ51,LF_H!$F:$F,0),0)</f>
        <v>45</v>
      </c>
      <c r="BT51" s="156"/>
      <c r="BU51" s="52" t="str">
        <f>IF(INDEX(LF_H!$E:$E,MATCH(AZ51,LF_H!$F:$F,0),0)&gt;=AW51,"ok","err!")</f>
        <v>ok</v>
      </c>
    </row>
    <row r="52" spans="1:73" ht="19.5" thickBot="1" x14ac:dyDescent="0.3">
      <c r="A52" s="62"/>
      <c r="B52" s="167" t="s">
        <v>1458</v>
      </c>
      <c r="C52" s="168"/>
      <c r="D52" s="140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89"/>
      <c r="T52" s="90"/>
      <c r="U52" s="142" t="str">
        <f>IF(D52="","",INDEX(LF_H!$B:$B,MATCH(D52,LF_H!$F:$F,0),0))</f>
        <v/>
      </c>
      <c r="V52" s="143"/>
      <c r="W52" s="144" t="str">
        <f>IF(D52="","",INDEX(LF_H!$A:$A,MATCH(D52,LF_H!$F:$F,0),0))</f>
        <v/>
      </c>
      <c r="X52" s="145"/>
      <c r="Y52" s="13"/>
      <c r="Z52" s="62"/>
      <c r="AA52" s="167" t="s">
        <v>1458</v>
      </c>
      <c r="AB52" s="168"/>
      <c r="AC52" s="140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89"/>
      <c r="AQ52" s="90"/>
      <c r="AR52" s="142" t="str">
        <f>IF(AC52="","",INDEX(LF_H!$B:$B,MATCH(AC52,LF_H!$F:$F,0),0))</f>
        <v/>
      </c>
      <c r="AS52" s="143"/>
      <c r="AT52" s="144" t="str">
        <f>IF(AC52="","",INDEX(LF_H!$A:$A,MATCH(AC52,LF_H!$F:$F,0),0))</f>
        <v/>
      </c>
      <c r="AU52" s="145"/>
      <c r="AV52" s="13"/>
      <c r="AW52" s="62"/>
      <c r="AX52" s="167" t="s">
        <v>1458</v>
      </c>
      <c r="AY52" s="168"/>
      <c r="AZ52" s="140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89"/>
      <c r="BP52" s="90"/>
      <c r="BQ52" s="142" t="str">
        <f>IF(AZ52="","",INDEX(LF_H!$B:$B,MATCH(AZ52,LF_H!$F:$F,0),0))</f>
        <v/>
      </c>
      <c r="BR52" s="143"/>
      <c r="BS52" s="144" t="str">
        <f>IF(AZ52="","",INDEX(LF_H!$A:$A,MATCH(AZ52,LF_H!$F:$F,0),0))</f>
        <v/>
      </c>
      <c r="BT52" s="145"/>
      <c r="BU52" s="13"/>
    </row>
    <row r="53" spans="1:73" ht="17.25" thickBot="1" x14ac:dyDescent="0.3">
      <c r="B53" s="45" t="s">
        <v>1459</v>
      </c>
      <c r="C53" s="46"/>
      <c r="D53" s="46"/>
      <c r="E53" s="47"/>
      <c r="F53" s="48"/>
      <c r="G53" s="49"/>
      <c r="H53" s="49"/>
      <c r="I53" s="146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8"/>
      <c r="Z53" s="59"/>
      <c r="AA53" s="45" t="s">
        <v>1459</v>
      </c>
      <c r="AB53" s="46"/>
      <c r="AC53" s="46"/>
      <c r="AD53" s="47"/>
      <c r="AE53" s="48"/>
      <c r="AF53" s="49"/>
      <c r="AG53" s="49"/>
      <c r="AH53" s="146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8"/>
      <c r="AW53" s="59"/>
      <c r="AX53" s="45" t="s">
        <v>1459</v>
      </c>
      <c r="AY53" s="46"/>
      <c r="AZ53" s="46"/>
      <c r="BA53" s="47"/>
      <c r="BB53" s="48"/>
      <c r="BC53" s="49"/>
      <c r="BD53" s="49"/>
      <c r="BE53" s="146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8"/>
    </row>
    <row r="54" spans="1:73" s="71" customFormat="1" ht="16.5" thickTop="1" thickBot="1" x14ac:dyDescent="0.3">
      <c r="A54" s="70"/>
      <c r="B54" s="71" t="s">
        <v>33</v>
      </c>
      <c r="D54" s="149" t="str">
        <f>INDEX(D48:R51,MATCH(B54,S48:S51,0),0)</f>
        <v>ALLARD ELIE (39)</v>
      </c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Z54" s="72"/>
      <c r="AA54" s="71" t="s">
        <v>33</v>
      </c>
      <c r="AC54" s="149" t="str">
        <f>INDEX(AC48:AQ51,MATCH(AA54,AP48:AP51,0),0)</f>
        <v>LETECHEUR DANIEL (39)</v>
      </c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W54" s="72"/>
      <c r="AX54" s="71" t="s">
        <v>33</v>
      </c>
      <c r="AZ54" s="149" t="str">
        <f>INDEX(AZ48:BN51,MATCH(AX54,BO48:BO51,0),0)</f>
        <v>LEPAGE LOUIS (47)</v>
      </c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</row>
    <row r="55" spans="1:73" ht="16.5" thickTop="1" thickBot="1" x14ac:dyDescent="0.3">
      <c r="B55" s="51" t="s">
        <v>75</v>
      </c>
      <c r="C55" s="50" t="s">
        <v>1444</v>
      </c>
      <c r="D55" s="42"/>
      <c r="E55" s="42"/>
      <c r="F55" s="181" t="s">
        <v>1476</v>
      </c>
      <c r="G55" s="181"/>
      <c r="H55" s="181"/>
      <c r="I55" s="182"/>
      <c r="J55" s="183" t="s">
        <v>1446</v>
      </c>
      <c r="K55" s="184"/>
      <c r="L55" s="184"/>
      <c r="M55" s="184"/>
      <c r="N55" s="184"/>
      <c r="O55" s="43" t="str">
        <f>INDEX('cal2015-2016'!$L:$L,MATCH(CONCATENATE($A$1,"H-cip",B55),'cal2015-2016'!$E:$E,0),0)</f>
        <v>15H00</v>
      </c>
      <c r="P55" s="43"/>
      <c r="Q55" s="44"/>
      <c r="R55" s="44"/>
      <c r="S55" s="185" t="str">
        <f>INDEX('cal2015-2016'!$G:$G,MATCH(CONCATENATE($A$1,"H-cip",B55),'cal2015-2016'!$E:$E,0),0)</f>
        <v>03-192</v>
      </c>
      <c r="T55" s="186"/>
      <c r="U55" s="186"/>
      <c r="V55" s="186"/>
      <c r="W55" s="186"/>
      <c r="X55" s="187"/>
      <c r="Z55" s="59"/>
      <c r="AA55" s="51" t="s">
        <v>81</v>
      </c>
      <c r="AB55" s="50" t="s">
        <v>1444</v>
      </c>
      <c r="AC55" s="42"/>
      <c r="AD55" s="42"/>
      <c r="AE55" s="181" t="s">
        <v>1476</v>
      </c>
      <c r="AF55" s="181"/>
      <c r="AG55" s="181"/>
      <c r="AH55" s="182"/>
      <c r="AI55" s="183" t="s">
        <v>1446</v>
      </c>
      <c r="AJ55" s="184"/>
      <c r="AK55" s="184"/>
      <c r="AL55" s="184"/>
      <c r="AM55" s="184"/>
      <c r="AN55" s="43" t="str">
        <f>INDEX('cal2015-2016'!$L:$L,MATCH(CONCATENATE($A$1,"H-cip",AA55),'cal2015-2016'!$E:$E,0),0)</f>
        <v>15H00</v>
      </c>
      <c r="AO55" s="43"/>
      <c r="AP55" s="185" t="str">
        <f>INDEX('cal2015-2016'!$G:$G,MATCH(CONCATENATE($A$1,"H-cip",AA55),'cal2015-2016'!$E:$E,0),0)</f>
        <v>03-195</v>
      </c>
      <c r="AQ55" s="186"/>
      <c r="AR55" s="186"/>
      <c r="AS55" s="186"/>
      <c r="AT55" s="186"/>
      <c r="AU55" s="187"/>
      <c r="AW55" s="59"/>
      <c r="AX55" s="51" t="s">
        <v>86</v>
      </c>
      <c r="AY55" s="50" t="s">
        <v>1444</v>
      </c>
      <c r="AZ55" s="42"/>
      <c r="BA55" s="42"/>
      <c r="BB55" s="181" t="s">
        <v>1501</v>
      </c>
      <c r="BC55" s="181"/>
      <c r="BD55" s="181"/>
      <c r="BE55" s="182"/>
      <c r="BF55" s="183" t="s">
        <v>1446</v>
      </c>
      <c r="BG55" s="184"/>
      <c r="BH55" s="184"/>
      <c r="BI55" s="184"/>
      <c r="BJ55" s="184"/>
      <c r="BK55" s="43" t="str">
        <f>INDEX('cal2015-2016'!$L:$L,MATCH(CONCATENATE($A$1,"H-cip",AX55),'cal2015-2016'!$E:$E,0),0)</f>
        <v>10H00</v>
      </c>
      <c r="BL55" s="43"/>
      <c r="BM55" s="44"/>
      <c r="BN55" s="44"/>
      <c r="BO55" s="185" t="str">
        <f>INDEX('cal2015-2016'!$G:$G,MATCH(CONCATENATE($A$1,"H-cip",AX55),'cal2015-2016'!$E:$E,0),0)</f>
        <v>03-182</v>
      </c>
      <c r="BP55" s="186"/>
      <c r="BQ55" s="186"/>
      <c r="BR55" s="186"/>
      <c r="BS55" s="186"/>
      <c r="BT55" s="187"/>
    </row>
    <row r="56" spans="1:73" ht="15.75" thickBot="1" x14ac:dyDescent="0.3">
      <c r="A56" s="61"/>
      <c r="B56" s="171" t="str">
        <f>CONCATENATE(INDEX('cal2015-2016'!$H:$H,MATCH(CONCATENATE($A$1,"H-cip",B55),'cal2015-2016'!$E:$E,0),0)," - ",INDEX('cal2015-2016'!$J:$J,MATCH(CONCATENATE($A$1,"H-cip",B55),'cal2015-2016'!$E:$E,0),0))</f>
        <v>CHAMP D'EN HAUT N - LA CIPALE J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3"/>
      <c r="Y56" s="10"/>
      <c r="Z56" s="61"/>
      <c r="AA56" s="171" t="str">
        <f>CONCATENATE(INDEX('cal2015-2016'!$H:$H,MATCH(CONCATENATE($A$1,"H-cip",AA55),'cal2015-2016'!$E:$E,0),0)," - ",INDEX('cal2015-2016'!$J:$J,MATCH(CONCATENATE($A$1,"H-cip",AA55),'cal2015-2016'!$E:$E,0),0))</f>
        <v>CTT ANDOY K - LA CIPALE K</v>
      </c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3"/>
      <c r="AV56" s="10"/>
      <c r="AW56" s="61"/>
      <c r="AX56" s="171" t="str">
        <f>CONCATENATE(INDEX('cal2015-2016'!$H:$H,MATCH(CONCATENATE($A$1,"H-cip",AX55),'cal2015-2016'!$E:$E,0),0)," - ",INDEX('cal2015-2016'!$J:$J,MATCH(CONCATENATE($A$1,"H-cip",AX55),'cal2015-2016'!$E:$E,0),0))</f>
        <v>LA CIPALE L - LE PING BURNOT C</v>
      </c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3"/>
      <c r="BU56" s="10"/>
    </row>
    <row r="57" spans="1:73" ht="15.75" thickBot="1" x14ac:dyDescent="0.3">
      <c r="A57" s="58" t="s">
        <v>1448</v>
      </c>
      <c r="B57" s="174" t="str">
        <f>INDEX('cal2015-2016'!$F:$F,MATCH(CONCATENATE($A$1,"H-cip",B55),'cal2015-2016'!$E:$E,0),0)</f>
        <v>5N</v>
      </c>
      <c r="C57" s="175"/>
      <c r="D57" s="176" t="str">
        <f>INDEX('cal2015-2016'!$I:$I,MATCH(CONCATENATE($A$1,"H-cip",B55),'cal2015-2016'!$E:$E,0),0)</f>
        <v>N130</v>
      </c>
      <c r="E57" s="177"/>
      <c r="F57" s="177"/>
      <c r="G57" s="177"/>
      <c r="H57" s="177"/>
      <c r="I57" s="177"/>
      <c r="J57" s="14" t="s">
        <v>520</v>
      </c>
      <c r="K57" s="177" t="str">
        <f>INDEX('cal2015-2016'!$K:$K,MATCH(CONCATENATE($A$1,"H-cip",B55),'cal2015-2016'!$E:$E,0),0)</f>
        <v>N073</v>
      </c>
      <c r="L57" s="177"/>
      <c r="M57" s="177"/>
      <c r="N57" s="177"/>
      <c r="O57" s="177"/>
      <c r="P57" s="177"/>
      <c r="Q57" s="177"/>
      <c r="R57" s="177"/>
      <c r="S57" s="177"/>
      <c r="T57" s="178"/>
      <c r="U57" s="179" t="s">
        <v>1449</v>
      </c>
      <c r="V57" s="180"/>
      <c r="W57" s="179" t="s">
        <v>1450</v>
      </c>
      <c r="X57" s="180"/>
      <c r="Y57" s="54"/>
      <c r="Z57" s="58" t="s">
        <v>1448</v>
      </c>
      <c r="AA57" s="174" t="str">
        <f>INDEX('cal2015-2016'!$F:$F,MATCH(CONCATENATE($A$1,"H-cip",AA55),'cal2015-2016'!$E:$E,0),0)</f>
        <v>5O</v>
      </c>
      <c r="AB57" s="175"/>
      <c r="AC57" s="176" t="str">
        <f>INDEX('cal2015-2016'!$I:$I,MATCH(CONCATENATE($A$1,"H-cip",AA55),'cal2015-2016'!$E:$E,0),0)</f>
        <v>N100</v>
      </c>
      <c r="AD57" s="177"/>
      <c r="AE57" s="177"/>
      <c r="AF57" s="177"/>
      <c r="AG57" s="177"/>
      <c r="AH57" s="177"/>
      <c r="AI57" s="14" t="s">
        <v>520</v>
      </c>
      <c r="AJ57" s="177" t="str">
        <f>INDEX('cal2015-2016'!$K:$K,MATCH(CONCATENATE($A$1,"H-cip",AA55),'cal2015-2016'!$E:$E,0),0)</f>
        <v>N073</v>
      </c>
      <c r="AK57" s="177"/>
      <c r="AL57" s="177"/>
      <c r="AM57" s="177"/>
      <c r="AN57" s="177"/>
      <c r="AO57" s="177"/>
      <c r="AP57" s="177"/>
      <c r="AQ57" s="178"/>
      <c r="AR57" s="179" t="s">
        <v>1449</v>
      </c>
      <c r="AS57" s="180"/>
      <c r="AT57" s="179" t="s">
        <v>1450</v>
      </c>
      <c r="AU57" s="180"/>
      <c r="AV57" s="54"/>
      <c r="AW57" s="58" t="s">
        <v>1448</v>
      </c>
      <c r="AX57" s="174" t="str">
        <f>INDEX('cal2015-2016'!$F:$F,MATCH(CONCATENATE($A$1,"H-cip",AX55),'cal2015-2016'!$E:$E,0),0)</f>
        <v>5K</v>
      </c>
      <c r="AY57" s="175"/>
      <c r="AZ57" s="176" t="str">
        <f>INDEX('cal2015-2016'!$I:$I,MATCH(CONCATENATE($A$1,"H-cip",AX55),'cal2015-2016'!$E:$E,0),0)</f>
        <v>N073</v>
      </c>
      <c r="BA57" s="177"/>
      <c r="BB57" s="177"/>
      <c r="BC57" s="177"/>
      <c r="BD57" s="177"/>
      <c r="BE57" s="177"/>
      <c r="BF57" s="14" t="s">
        <v>520</v>
      </c>
      <c r="BG57" s="177" t="str">
        <f>INDEX('cal2015-2016'!$K:$K,MATCH(CONCATENATE($A$1,"H-cip",AX55),'cal2015-2016'!$E:$E,0),0)</f>
        <v>N218</v>
      </c>
      <c r="BH57" s="177"/>
      <c r="BI57" s="177"/>
      <c r="BJ57" s="177"/>
      <c r="BK57" s="177"/>
      <c r="BL57" s="177"/>
      <c r="BM57" s="177"/>
      <c r="BN57" s="177"/>
      <c r="BO57" s="177"/>
      <c r="BP57" s="178"/>
      <c r="BQ57" s="179" t="s">
        <v>1449</v>
      </c>
      <c r="BR57" s="180"/>
      <c r="BS57" s="179" t="s">
        <v>1450</v>
      </c>
      <c r="BT57" s="180"/>
      <c r="BU57" s="56"/>
    </row>
    <row r="58" spans="1:73" ht="18" x14ac:dyDescent="0.25">
      <c r="A58" s="59">
        <f>AW51+1</f>
        <v>37</v>
      </c>
      <c r="B58" s="165">
        <v>1</v>
      </c>
      <c r="C58" s="166"/>
      <c r="D58" s="159" t="s">
        <v>1502</v>
      </c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1"/>
      <c r="S58" s="150" t="s">
        <v>1453</v>
      </c>
      <c r="T58" s="151"/>
      <c r="U58" s="152" t="str">
        <f>INDEX(LF_H!$B:$B,MATCH(D58,LF_H!$F:$F,0),0)</f>
        <v>E0</v>
      </c>
      <c r="V58" s="153"/>
      <c r="W58" s="152">
        <f>INDEX(LF_H!$A:$A,MATCH(D58,LF_H!$F:$F,0),0)</f>
        <v>49</v>
      </c>
      <c r="X58" s="154"/>
      <c r="Y58" s="52" t="str">
        <f>IF(INDEX(LF_H!$E:$E,MATCH(D58,LF_H!$F:$F,0),0)&lt;INDEX(LF_H!$E:$E,MATCH(AZ50,LF_H!$F:$F,0),0),"err!",IF(INDEX(LF_H!$E:$E,MATCH(D58,LF_H!$F:$F,0),0)&gt;=A58,"ok","err!"))</f>
        <v>ok</v>
      </c>
      <c r="Z58" s="59">
        <f>A58+4</f>
        <v>41</v>
      </c>
      <c r="AA58" s="165">
        <v>1</v>
      </c>
      <c r="AB58" s="166"/>
      <c r="AC58" s="159" t="s">
        <v>1503</v>
      </c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50" t="s">
        <v>1453</v>
      </c>
      <c r="AQ58" s="151"/>
      <c r="AR58" s="152" t="str">
        <f>INDEX(LF_H!$B:$B,MATCH(AC58,LF_H!$F:$F,0),0)</f>
        <v>E2</v>
      </c>
      <c r="AS58" s="153"/>
      <c r="AT58" s="152">
        <f>INDEX(LF_H!$A:$A,MATCH(AC58,LF_H!$F:$F,0),0)</f>
        <v>53</v>
      </c>
      <c r="AU58" s="154"/>
      <c r="AV58" s="52" t="str">
        <f>IF(INDEX(LF_H!$E:$E,MATCH(AC58,LF_H!$F:$F,0),0)&lt;INDEX(LF_H!$E:$E,MATCH(D60,LF_H!$F:$F,0),0),"err!",IF(INDEX(LF_H!$E:$E,MATCH(AC58,LF_H!$F:$F,0),0)&gt;=Z58,"ok","err!"))</f>
        <v>ok</v>
      </c>
      <c r="AW58" s="59">
        <f>Z58+4</f>
        <v>45</v>
      </c>
      <c r="AX58" s="165">
        <v>1</v>
      </c>
      <c r="AY58" s="166"/>
      <c r="AZ58" s="159" t="s">
        <v>1504</v>
      </c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1"/>
      <c r="BO58" s="150"/>
      <c r="BP58" s="151"/>
      <c r="BQ58" s="152" t="str">
        <f>INDEX(LF_H!$B:$B,MATCH(AZ58,LF_H!$F:$F,0),0)</f>
        <v>E4</v>
      </c>
      <c r="BR58" s="153"/>
      <c r="BS58" s="152">
        <f>INDEX(LF_H!$A:$A,MATCH(AZ58,LF_H!$F:$F,0),0)</f>
        <v>59</v>
      </c>
      <c r="BT58" s="154"/>
      <c r="BU58" s="52" t="str">
        <f>IF(INDEX(LF_H!$E:$E,MATCH(AZ58,LF_H!$F:$F,0),0)&lt;INDEX(LF_H!$E:$E,MATCH(AC60,LF_H!$F:$F,0),0),"err!",IF(INDEX(LF_H!$E:$E,MATCH(AZ58,LF_H!$F:$F,0),0)&gt;=AW58,"ok","err!"))</f>
        <v>ok</v>
      </c>
    </row>
    <row r="59" spans="1:73" ht="18" x14ac:dyDescent="0.25">
      <c r="A59" s="59">
        <f>A58+1</f>
        <v>38</v>
      </c>
      <c r="B59" s="169">
        <v>2</v>
      </c>
      <c r="C59" s="170"/>
      <c r="D59" s="159" t="s">
        <v>1505</v>
      </c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1"/>
      <c r="S59" s="150"/>
      <c r="T59" s="151"/>
      <c r="U59" s="152" t="str">
        <f>INDEX(LF_H!$B:$B,MATCH(D59,LF_H!$F:$F,0),0)</f>
        <v>E0</v>
      </c>
      <c r="V59" s="153"/>
      <c r="W59" s="152">
        <f>INDEX(LF_H!$A:$A,MATCH(D59,LF_H!$F:$F,0),0)</f>
        <v>51</v>
      </c>
      <c r="X59" s="154"/>
      <c r="Y59" s="52" t="str">
        <f>IF(INDEX(LF_H!$E:$E,MATCH(D59,LF_H!$F:$F,0),0)&gt;=A59,"ok","err!")</f>
        <v>ok</v>
      </c>
      <c r="Z59" s="59">
        <f t="shared" ref="Z59:Z61" si="8">A59+4</f>
        <v>42</v>
      </c>
      <c r="AA59" s="169">
        <v>2</v>
      </c>
      <c r="AB59" s="170"/>
      <c r="AC59" s="159" t="s">
        <v>1506</v>
      </c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50"/>
      <c r="AQ59" s="151"/>
      <c r="AR59" s="152" t="str">
        <f>INDEX(LF_H!$B:$B,MATCH(AC59,LF_H!$F:$F,0),0)</f>
        <v>E2</v>
      </c>
      <c r="AS59" s="153"/>
      <c r="AT59" s="152">
        <f>INDEX(LF_H!$A:$A,MATCH(AC59,LF_H!$F:$F,0),0)</f>
        <v>54</v>
      </c>
      <c r="AU59" s="154"/>
      <c r="AV59" s="52" t="str">
        <f>IF(INDEX(LF_H!$E:$E,MATCH(AC59,LF_H!$F:$F,0),0)&gt;=Z59,"ok","err!")</f>
        <v>ok</v>
      </c>
      <c r="AW59" s="59">
        <f t="shared" ref="AW59:AW61" si="9">Z59+4</f>
        <v>46</v>
      </c>
      <c r="AX59" s="169">
        <v>2</v>
      </c>
      <c r="AY59" s="170"/>
      <c r="AZ59" s="159" t="s">
        <v>1507</v>
      </c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1"/>
      <c r="BO59" s="150"/>
      <c r="BP59" s="151"/>
      <c r="BQ59" s="152" t="str">
        <f>INDEX(LF_H!$B:$B,MATCH(AZ59,LF_H!$F:$F,0),0)</f>
        <v>E4</v>
      </c>
      <c r="BR59" s="153"/>
      <c r="BS59" s="152">
        <f>INDEX(LF_H!$A:$A,MATCH(AZ59,LF_H!$F:$F,0),0)</f>
        <v>68</v>
      </c>
      <c r="BT59" s="154"/>
      <c r="BU59" s="52" t="str">
        <f>IF(INDEX(LF_H!$E:$E,MATCH(AZ59,LF_H!$F:$F,0),0)&gt;=AW59,"ok","err!")</f>
        <v>ok</v>
      </c>
    </row>
    <row r="60" spans="1:73" ht="18" x14ac:dyDescent="0.25">
      <c r="A60" s="59">
        <f t="shared" ref="A60:A61" si="10">A59+1</f>
        <v>39</v>
      </c>
      <c r="B60" s="169">
        <v>3</v>
      </c>
      <c r="C60" s="170"/>
      <c r="D60" s="159" t="s">
        <v>1508</v>
      </c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1"/>
      <c r="S60" s="150"/>
      <c r="T60" s="151"/>
      <c r="U60" s="152" t="str">
        <f>INDEX(LF_H!$B:$B,MATCH(D60,LF_H!$F:$F,0),0)</f>
        <v>E0</v>
      </c>
      <c r="V60" s="153"/>
      <c r="W60" s="152">
        <f>INDEX(LF_H!$A:$A,MATCH(D60,LF_H!$F:$F,0),0)</f>
        <v>52</v>
      </c>
      <c r="X60" s="154"/>
      <c r="Y60" s="52" t="str">
        <f>IF(INDEX(LF_H!$E:$E,MATCH(D60,LF_H!$F:$F,0),0)&gt;=A60,"ok","err!")</f>
        <v>ok</v>
      </c>
      <c r="Z60" s="59">
        <f t="shared" si="8"/>
        <v>43</v>
      </c>
      <c r="AA60" s="169">
        <v>3</v>
      </c>
      <c r="AB60" s="170"/>
      <c r="AC60" s="159" t="s">
        <v>1509</v>
      </c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50"/>
      <c r="AQ60" s="151"/>
      <c r="AR60" s="152" t="str">
        <f>INDEX(LF_H!$B:$B,MATCH(AC60,LF_H!$F:$F,0),0)</f>
        <v>E4</v>
      </c>
      <c r="AS60" s="153"/>
      <c r="AT60" s="152">
        <f>INDEX(LF_H!$A:$A,MATCH(AC60,LF_H!$F:$F,0),0)</f>
        <v>57</v>
      </c>
      <c r="AU60" s="154"/>
      <c r="AV60" s="52" t="str">
        <f>IF(INDEX(LF_H!$E:$E,MATCH(AC60,LF_H!$F:$F,0),0)&gt;=Z60,"ok","err!")</f>
        <v>ok</v>
      </c>
      <c r="AW60" s="59">
        <f t="shared" si="9"/>
        <v>47</v>
      </c>
      <c r="AX60" s="169">
        <v>3</v>
      </c>
      <c r="AY60" s="170"/>
      <c r="AZ60" s="159" t="s">
        <v>1510</v>
      </c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1"/>
      <c r="BO60" s="150" t="s">
        <v>33</v>
      </c>
      <c r="BP60" s="151"/>
      <c r="BQ60" s="152" t="str">
        <f>INDEX(LF_H!$B:$B,MATCH(AZ60,LF_H!$F:$F,0),0)</f>
        <v>E4</v>
      </c>
      <c r="BR60" s="153"/>
      <c r="BS60" s="152">
        <f>INDEX(LF_H!$A:$A,MATCH(AZ60,LF_H!$F:$F,0),0)</f>
        <v>61</v>
      </c>
      <c r="BT60" s="154"/>
      <c r="BU60" s="52" t="str">
        <f>IF(INDEX(LF_H!$E:$E,MATCH(AZ60,LF_H!$F:$F,0),0)&gt;=AW60,"ok","err!")</f>
        <v>ok</v>
      </c>
    </row>
    <row r="61" spans="1:73" ht="18.75" thickBot="1" x14ac:dyDescent="0.3">
      <c r="A61" s="59">
        <f t="shared" si="10"/>
        <v>40</v>
      </c>
      <c r="B61" s="157">
        <v>4</v>
      </c>
      <c r="C61" s="158"/>
      <c r="D61" s="159" t="s">
        <v>1511</v>
      </c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1"/>
      <c r="S61" s="162"/>
      <c r="T61" s="163"/>
      <c r="U61" s="155" t="str">
        <f>INDEX(LF_H!$B:$B,MATCH(D61,LF_H!$F:$F,0),0)</f>
        <v>E2</v>
      </c>
      <c r="V61" s="164"/>
      <c r="W61" s="155">
        <f>INDEX(LF_H!$A:$A,MATCH(D61,LF_H!$F:$F,0),0)</f>
        <v>55</v>
      </c>
      <c r="X61" s="156"/>
      <c r="Y61" s="52" t="str">
        <f>IF(INDEX(LF_H!$E:$E,MATCH(D61,LF_H!$F:$F,0),0)&gt;=A61,"ok","err!")</f>
        <v>ok</v>
      </c>
      <c r="Z61" s="59">
        <f t="shared" si="8"/>
        <v>44</v>
      </c>
      <c r="AA61" s="157">
        <v>4</v>
      </c>
      <c r="AB61" s="158"/>
      <c r="AC61" s="159" t="s">
        <v>1512</v>
      </c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2"/>
      <c r="AQ61" s="163"/>
      <c r="AR61" s="155" t="str">
        <f>INDEX(LF_H!$B:$B,MATCH(AC61,LF_H!$F:$F,0),0)</f>
        <v>E4</v>
      </c>
      <c r="AS61" s="164"/>
      <c r="AT61" s="155">
        <f>INDEX(LF_H!$A:$A,MATCH(AC61,LF_H!$F:$F,0),0)</f>
        <v>58</v>
      </c>
      <c r="AU61" s="156"/>
      <c r="AV61" s="52" t="str">
        <f>IF(INDEX(LF_H!$E:$E,MATCH(AC61,LF_H!$F:$F,0),0)&gt;=Z61,"ok","err!")</f>
        <v>ok</v>
      </c>
      <c r="AW61" s="59">
        <f t="shared" si="9"/>
        <v>48</v>
      </c>
      <c r="AX61" s="157">
        <v>4</v>
      </c>
      <c r="AY61" s="158"/>
      <c r="AZ61" s="159" t="s">
        <v>1513</v>
      </c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1"/>
      <c r="BO61" s="162"/>
      <c r="BP61" s="163"/>
      <c r="BQ61" s="155" t="str">
        <f>INDEX(LF_H!$B:$B,MATCH(AZ61,LF_H!$F:$F,0),0)</f>
        <v>E4</v>
      </c>
      <c r="BR61" s="164"/>
      <c r="BS61" s="155">
        <f>INDEX(LF_H!$A:$A,MATCH(AZ61,LF_H!$F:$F,0),0)</f>
        <v>63</v>
      </c>
      <c r="BT61" s="156"/>
      <c r="BU61" s="52" t="str">
        <f>IF(INDEX(LF_H!$E:$E,MATCH(AZ61,LF_H!$F:$F,0),0)&gt;=AW61,"ok","err!")</f>
        <v>ok</v>
      </c>
    </row>
    <row r="62" spans="1:73" ht="19.5" thickBot="1" x14ac:dyDescent="0.3">
      <c r="A62" s="62"/>
      <c r="B62" s="167" t="s">
        <v>1458</v>
      </c>
      <c r="C62" s="168"/>
      <c r="D62" s="140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89"/>
      <c r="T62" s="90"/>
      <c r="U62" s="142" t="str">
        <f>IF(D62="","",INDEX(LF_H!$B:$B,MATCH(D62,LF_H!$F:$F,0),0))</f>
        <v/>
      </c>
      <c r="V62" s="143"/>
      <c r="W62" s="144" t="str">
        <f>IF(D62="","",INDEX(LF_H!$A:$A,MATCH(D62,LF_H!$F:$F,0),0))</f>
        <v/>
      </c>
      <c r="X62" s="145"/>
      <c r="Y62" s="13"/>
      <c r="Z62" s="62"/>
      <c r="AA62" s="167" t="s">
        <v>1458</v>
      </c>
      <c r="AB62" s="168"/>
      <c r="AC62" s="140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89"/>
      <c r="AQ62" s="90"/>
      <c r="AR62" s="142" t="str">
        <f>IF(AC62="","",INDEX(LF_H!$B:$B,MATCH(AC62,LF_H!$F:$F,0),0))</f>
        <v/>
      </c>
      <c r="AS62" s="143"/>
      <c r="AT62" s="144" t="str">
        <f>IF(AC62="","",INDEX(LF_H!$A:$A,MATCH(AC62,LF_H!$F:$F,0),0))</f>
        <v/>
      </c>
      <c r="AU62" s="145"/>
      <c r="AV62" s="13"/>
      <c r="AW62" s="62"/>
      <c r="AX62" s="167" t="s">
        <v>1458</v>
      </c>
      <c r="AY62" s="168"/>
      <c r="AZ62" s="140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89"/>
      <c r="BP62" s="90"/>
      <c r="BQ62" s="142" t="str">
        <f>IF(AZ62="","",INDEX(LF_H!$B:$B,MATCH(AZ62,LF_H!$F:$F,0),0))</f>
        <v/>
      </c>
      <c r="BR62" s="143"/>
      <c r="BS62" s="144" t="str">
        <f>IF(AZ62="","",INDEX(LF_H!$A:$A,MATCH(AZ62,LF_H!$F:$F,0),0))</f>
        <v/>
      </c>
      <c r="BT62" s="145"/>
      <c r="BU62" s="13"/>
    </row>
    <row r="63" spans="1:73" ht="17.25" thickBot="1" x14ac:dyDescent="0.3">
      <c r="B63" s="45" t="s">
        <v>1459</v>
      </c>
      <c r="C63" s="46"/>
      <c r="D63" s="46"/>
      <c r="E63" s="47"/>
      <c r="F63" s="48"/>
      <c r="G63" s="49"/>
      <c r="H63" s="49"/>
      <c r="I63" s="146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8"/>
      <c r="Z63" s="59"/>
      <c r="AA63" s="45" t="s">
        <v>1459</v>
      </c>
      <c r="AB63" s="46"/>
      <c r="AC63" s="46"/>
      <c r="AD63" s="47"/>
      <c r="AE63" s="48"/>
      <c r="AF63" s="49"/>
      <c r="AG63" s="49"/>
      <c r="AH63" s="146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8"/>
      <c r="AW63" s="59"/>
      <c r="AX63" s="45" t="s">
        <v>1459</v>
      </c>
      <c r="AY63" s="46"/>
      <c r="AZ63" s="46"/>
      <c r="BA63" s="47"/>
      <c r="BB63" s="48"/>
      <c r="BC63" s="49"/>
      <c r="BD63" s="49"/>
      <c r="BE63" s="146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8"/>
    </row>
    <row r="64" spans="1:73" s="71" customFormat="1" ht="15.75" thickTop="1" x14ac:dyDescent="0.25">
      <c r="A64" s="70"/>
      <c r="B64" s="71" t="s">
        <v>33</v>
      </c>
      <c r="D64" s="149" t="str">
        <f>INDEX(D58:R61,MATCH(B64,S58:S61,0),0)</f>
        <v>DORMAL ERIC (52)</v>
      </c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Z64" s="72"/>
      <c r="AA64" s="71" t="s">
        <v>33</v>
      </c>
      <c r="AC64" s="149" t="str">
        <f>INDEX(AC58:AQ61,MATCH(AA64,AP58:AP61,0),0)</f>
        <v>BOURGEAU FRANCOIS-XAVIER (56)</v>
      </c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W64" s="72"/>
      <c r="AX64" s="71" t="s">
        <v>33</v>
      </c>
      <c r="AZ64" s="149" t="str">
        <f>INDEX(AZ58:BN61,MATCH(AX64,BO58:BO61,0),0)</f>
        <v>DAEMS PATRICK (69)</v>
      </c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</row>
    <row r="65" spans="1:73" ht="15.75" thickBot="1" x14ac:dyDescent="0.3"/>
    <row r="66" spans="1:73" ht="16.5" thickTop="1" thickBot="1" x14ac:dyDescent="0.3">
      <c r="B66" s="51" t="s">
        <v>92</v>
      </c>
      <c r="C66" s="50" t="s">
        <v>1444</v>
      </c>
      <c r="D66" s="42"/>
      <c r="E66" s="42"/>
      <c r="F66" s="181" t="s">
        <v>1501</v>
      </c>
      <c r="G66" s="181"/>
      <c r="H66" s="181"/>
      <c r="I66" s="182"/>
      <c r="J66" s="183" t="s">
        <v>1446</v>
      </c>
      <c r="K66" s="184"/>
      <c r="L66" s="184"/>
      <c r="M66" s="184"/>
      <c r="N66" s="184"/>
      <c r="O66" s="43" t="str">
        <f>INDEX('cal2015-2016'!$L:$L,MATCH(CONCATENATE($A$1,"H-cip",B66),'cal2015-2016'!$E:$E,0),0)</f>
        <v>10H00</v>
      </c>
      <c r="P66" s="43"/>
      <c r="Q66" s="44"/>
      <c r="R66" s="44"/>
      <c r="S66" s="185" t="str">
        <f>INDEX('cal2015-2016'!$G:$G,MATCH(CONCATENATE($A$1,"H-cip",B66),'cal2015-2016'!$E:$E,0),0)</f>
        <v>03-197</v>
      </c>
      <c r="T66" s="186"/>
      <c r="U66" s="186"/>
      <c r="V66" s="186"/>
      <c r="W66" s="186"/>
      <c r="X66" s="187"/>
      <c r="Z66" s="59"/>
      <c r="AA66" s="51" t="s">
        <v>97</v>
      </c>
      <c r="AB66" s="50" t="s">
        <v>1444</v>
      </c>
      <c r="AC66" s="42"/>
      <c r="AD66" s="42"/>
      <c r="AE66" s="181" t="s">
        <v>1501</v>
      </c>
      <c r="AF66" s="181"/>
      <c r="AG66" s="181"/>
      <c r="AH66" s="182"/>
      <c r="AI66" s="183" t="s">
        <v>1446</v>
      </c>
      <c r="AJ66" s="184"/>
      <c r="AK66" s="184"/>
      <c r="AL66" s="184"/>
      <c r="AM66" s="184"/>
      <c r="AN66" s="43" t="str">
        <f>INDEX('cal2015-2016'!$L:$L,MATCH(CONCATENATE($A$1,"H-cip",AA66),'cal2015-2016'!$E:$E,0),0)</f>
        <v>10H00</v>
      </c>
      <c r="AO66" s="43"/>
      <c r="AP66" s="185" t="str">
        <f>INDEX('cal2015-2016'!$G:$G,MATCH(CONCATENATE($A$1,"H-cip",AA66),'cal2015-2016'!$E:$E,0),0)</f>
        <v>03-263</v>
      </c>
      <c r="AQ66" s="186"/>
      <c r="AR66" s="186"/>
      <c r="AS66" s="186"/>
      <c r="AT66" s="186"/>
      <c r="AU66" s="187"/>
      <c r="AW66" s="59"/>
      <c r="AX66" s="51" t="s">
        <v>102</v>
      </c>
      <c r="AY66" s="50" t="s">
        <v>1444</v>
      </c>
      <c r="AZ66" s="42"/>
      <c r="BA66" s="42"/>
      <c r="BB66" s="181" t="s">
        <v>1514</v>
      </c>
      <c r="BC66" s="181"/>
      <c r="BD66" s="181"/>
      <c r="BE66" s="182"/>
      <c r="BF66" s="183" t="s">
        <v>1446</v>
      </c>
      <c r="BG66" s="184"/>
      <c r="BH66" s="184"/>
      <c r="BI66" s="184"/>
      <c r="BJ66" s="184"/>
      <c r="BK66" s="43" t="str">
        <f>INDEX('cal2015-2016'!$L:$L,MATCH(CONCATENATE($A$1,"H-cip",AX66),'cal2015-2016'!$E:$E,0),0)</f>
        <v>14H30</v>
      </c>
      <c r="BL66" s="43"/>
      <c r="BM66" s="44"/>
      <c r="BN66" s="44"/>
      <c r="BO66" s="185" t="str">
        <f>INDEX('cal2015-2016'!$G:$G,MATCH(CONCATENATE($A$1,"H-cip",AX66),'cal2015-2016'!$E:$E,0),0)</f>
        <v>03-260</v>
      </c>
      <c r="BP66" s="186"/>
      <c r="BQ66" s="186"/>
      <c r="BR66" s="186"/>
      <c r="BS66" s="186"/>
      <c r="BT66" s="187"/>
    </row>
    <row r="67" spans="1:73" ht="15.75" thickBot="1" x14ac:dyDescent="0.3">
      <c r="A67" s="61"/>
      <c r="B67" s="171" t="str">
        <f>CONCATENATE(INDEX('cal2015-2016'!$H:$H,MATCH(CONCATENATE($A$1,"H-cip",B66),'cal2015-2016'!$E:$E,0),0)," - ",INDEX('cal2015-2016'!$J:$J,MATCH(CONCATENATE($A$1,"H-cip",B66),'cal2015-2016'!$E:$E,0),0))</f>
        <v>LA CIPALE M - TT LOYERS G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3"/>
      <c r="Y67" s="10"/>
      <c r="Z67" s="61"/>
      <c r="AA67" s="171" t="str">
        <f>CONCATENATE(INDEX('cal2015-2016'!$H:$H,MATCH(CONCATENATE($A$1,"H-cip",AA66),'cal2015-2016'!$E:$E,0),0)," - ",INDEX('cal2015-2016'!$J:$J,MATCH(CONCATENATE($A$1,"H-cip",AA66),'cal2015-2016'!$E:$E,0),0))</f>
        <v>LA CIPALE N - PAL SARTOISE E</v>
      </c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3"/>
      <c r="AV67" s="10"/>
      <c r="AW67" s="61"/>
      <c r="AX67" s="171" t="str">
        <f>CONCATENATE(INDEX('cal2015-2016'!$H:$H,MATCH(CONCATENATE($A$1,"H-cip",AX66),'cal2015-2016'!$E:$E,0),0)," - ",INDEX('cal2015-2016'!$J:$J,MATCH(CONCATENATE($A$1,"H-cip",AX66),'cal2015-2016'!$E:$E,0),0))</f>
        <v>TT VEDRINAMUR P - LA CIPALE O</v>
      </c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3"/>
      <c r="BU67" s="10"/>
    </row>
    <row r="68" spans="1:73" ht="15.75" thickBot="1" x14ac:dyDescent="0.3">
      <c r="A68" s="58" t="s">
        <v>1448</v>
      </c>
      <c r="B68" s="174" t="str">
        <f>INDEX('cal2015-2016'!$F:$F,MATCH(CONCATENATE($A$1,"H-cip",B66),'cal2015-2016'!$E:$E,0),0)</f>
        <v>5P</v>
      </c>
      <c r="C68" s="175"/>
      <c r="D68" s="176" t="str">
        <f>INDEX('cal2015-2016'!$I:$I,MATCH(CONCATENATE($A$1,"H-cip",B66),'cal2015-2016'!$E:$E,0),0)</f>
        <v>N073</v>
      </c>
      <c r="E68" s="177"/>
      <c r="F68" s="177"/>
      <c r="G68" s="177"/>
      <c r="H68" s="177"/>
      <c r="I68" s="177"/>
      <c r="J68" s="14" t="s">
        <v>520</v>
      </c>
      <c r="K68" s="177" t="str">
        <f>INDEX('cal2015-2016'!$K:$K,MATCH(CONCATENATE($A$1,"H-cip",B66),'cal2015-2016'!$E:$E,0),0)</f>
        <v>N120</v>
      </c>
      <c r="L68" s="177"/>
      <c r="M68" s="177"/>
      <c r="N68" s="177"/>
      <c r="O68" s="177"/>
      <c r="P68" s="177"/>
      <c r="Q68" s="177"/>
      <c r="R68" s="177"/>
      <c r="S68" s="177"/>
      <c r="T68" s="178"/>
      <c r="U68" s="179" t="s">
        <v>1449</v>
      </c>
      <c r="V68" s="180"/>
      <c r="W68" s="179" t="s">
        <v>1450</v>
      </c>
      <c r="X68" s="180"/>
      <c r="Y68" s="54"/>
      <c r="Z68" s="58" t="s">
        <v>1448</v>
      </c>
      <c r="AA68" s="174" t="str">
        <f>INDEX('cal2015-2016'!$F:$F,MATCH(CONCATENATE($A$1,"H-cip",AA66),'cal2015-2016'!$E:$E,0),0)</f>
        <v>6O</v>
      </c>
      <c r="AB68" s="175"/>
      <c r="AC68" s="176" t="str">
        <f>INDEX('cal2015-2016'!$I:$I,MATCH(CONCATENATE($A$1,"H-cip",AA66),'cal2015-2016'!$E:$E,0),0)</f>
        <v>N073</v>
      </c>
      <c r="AD68" s="177"/>
      <c r="AE68" s="177"/>
      <c r="AF68" s="177"/>
      <c r="AG68" s="177"/>
      <c r="AH68" s="177"/>
      <c r="AI68" s="14" t="s">
        <v>520</v>
      </c>
      <c r="AJ68" s="177" t="str">
        <f>INDEX('cal2015-2016'!$K:$K,MATCH(CONCATENATE($A$1,"H-cip",AA66),'cal2015-2016'!$E:$E,0),0)</f>
        <v>N188</v>
      </c>
      <c r="AK68" s="177"/>
      <c r="AL68" s="177"/>
      <c r="AM68" s="177"/>
      <c r="AN68" s="177"/>
      <c r="AO68" s="177"/>
      <c r="AP68" s="177"/>
      <c r="AQ68" s="178"/>
      <c r="AR68" s="179" t="s">
        <v>1449</v>
      </c>
      <c r="AS68" s="180"/>
      <c r="AT68" s="179" t="s">
        <v>1450</v>
      </c>
      <c r="AU68" s="180"/>
      <c r="AV68" s="54"/>
      <c r="AW68" s="58" t="s">
        <v>1448</v>
      </c>
      <c r="AX68" s="174" t="str">
        <f>INDEX('cal2015-2016'!$F:$F,MATCH(CONCATENATE($A$1,"H-cip",AX66),'cal2015-2016'!$E:$E,0),0)</f>
        <v>6N</v>
      </c>
      <c r="AY68" s="175"/>
      <c r="AZ68" s="176" t="str">
        <f>INDEX('cal2015-2016'!$I:$I,MATCH(CONCATENATE($A$1,"H-cip",AX66),'cal2015-2016'!$E:$E,0),0)</f>
        <v>N051</v>
      </c>
      <c r="BA68" s="177"/>
      <c r="BB68" s="177"/>
      <c r="BC68" s="177"/>
      <c r="BD68" s="177"/>
      <c r="BE68" s="177"/>
      <c r="BF68" s="14" t="s">
        <v>520</v>
      </c>
      <c r="BG68" s="177" t="str">
        <f>INDEX('cal2015-2016'!$K:$K,MATCH(CONCATENATE($A$1,"H-cip",AX66),'cal2015-2016'!$E:$E,0),0)</f>
        <v>N073</v>
      </c>
      <c r="BH68" s="177"/>
      <c r="BI68" s="177"/>
      <c r="BJ68" s="177"/>
      <c r="BK68" s="177"/>
      <c r="BL68" s="177"/>
      <c r="BM68" s="177"/>
      <c r="BN68" s="177"/>
      <c r="BO68" s="177"/>
      <c r="BP68" s="178"/>
      <c r="BQ68" s="179" t="s">
        <v>1449</v>
      </c>
      <c r="BR68" s="180"/>
      <c r="BS68" s="179" t="s">
        <v>1450</v>
      </c>
      <c r="BT68" s="180"/>
      <c r="BU68" s="56"/>
    </row>
    <row r="69" spans="1:73" ht="18" x14ac:dyDescent="0.25">
      <c r="A69" s="59">
        <f>AW61+1</f>
        <v>49</v>
      </c>
      <c r="B69" s="169">
        <v>1</v>
      </c>
      <c r="C69" s="170"/>
      <c r="D69" s="159" t="s">
        <v>1515</v>
      </c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1"/>
      <c r="S69" s="150"/>
      <c r="T69" s="151"/>
      <c r="U69" s="152" t="str">
        <f>INDEX(LF_H!$B:$B,MATCH(D69,LF_H!$F:$F,0),0)</f>
        <v>E4</v>
      </c>
      <c r="V69" s="153"/>
      <c r="W69" s="152">
        <f>INDEX(LF_H!$A:$A,MATCH(D69,LF_H!$F:$F,0),0)</f>
        <v>64</v>
      </c>
      <c r="X69" s="154"/>
      <c r="Y69" s="52" t="str">
        <f>IF(INDEX(LF_H!$E:$E,MATCH(D69,LF_H!$F:$F,0),0)&lt;INDEX(LF_H!$E:$E,MATCH(AZ60,LF_H!$F:$F,0),0),"err!",IF(INDEX(LF_H!$E:$E,MATCH(D69,LF_H!$F:$F,0),0)&gt;=A69,"ok","err!"))</f>
        <v>ok</v>
      </c>
      <c r="Z69" s="59">
        <f>A69+4</f>
        <v>53</v>
      </c>
      <c r="AA69" s="165">
        <v>1</v>
      </c>
      <c r="AB69" s="166"/>
      <c r="AC69" s="159" t="s">
        <v>1516</v>
      </c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50"/>
      <c r="AQ69" s="151"/>
      <c r="AR69" s="152" t="str">
        <f>INDEX(LF_H!$B:$B,MATCH(AC69,LF_H!$F:$F,0),0)</f>
        <v>E6</v>
      </c>
      <c r="AS69" s="153"/>
      <c r="AT69" s="152">
        <f>INDEX(LF_H!$A:$A,MATCH(AC69,LF_H!$F:$F,0),0)</f>
        <v>79</v>
      </c>
      <c r="AU69" s="154"/>
      <c r="AV69" s="52" t="str">
        <f>IF(INDEX(LF_H!$E:$E,MATCH(AC69,LF_H!$F:$F,0),0)&lt;INDEX(LF_H!$E:$E,MATCH(D71,LF_H!$F:$F,0),0),"err!",IF(INDEX(LF_H!$E:$E,MATCH(AC69,LF_H!$F:$F,0),0)&gt;=Z69,"ok","err!"))</f>
        <v>ok</v>
      </c>
      <c r="AW69" s="59">
        <f>Z69+4</f>
        <v>57</v>
      </c>
      <c r="AX69" s="165">
        <v>1</v>
      </c>
      <c r="AY69" s="166"/>
      <c r="AZ69" s="159" t="s">
        <v>1517</v>
      </c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1"/>
      <c r="BO69" s="150"/>
      <c r="BP69" s="151"/>
      <c r="BQ69" s="152" t="str">
        <f>INDEX(LF_H!$B:$B,MATCH(AZ69,LF_H!$F:$F,0),0)</f>
        <v>E6</v>
      </c>
      <c r="BR69" s="153"/>
      <c r="BS69" s="152">
        <f>INDEX(LF_H!$A:$A,MATCH(AZ69,LF_H!$F:$F,0),0)</f>
        <v>77</v>
      </c>
      <c r="BT69" s="154"/>
      <c r="BU69" s="52" t="str">
        <f>IF(INDEX(LF_H!$E:$E,MATCH(AZ69,LF_H!$F:$F,0),0)&lt;INDEX(LF_H!$E:$E,MATCH(AC71,LF_H!$F:$F,0),0),"err!",IF(INDEX(LF_H!$E:$E,MATCH(AZ69,LF_H!$F:$F,0),0)&gt;=AW69,"ok","err!"))</f>
        <v>ok</v>
      </c>
    </row>
    <row r="70" spans="1:73" ht="18" x14ac:dyDescent="0.25">
      <c r="A70" s="59">
        <f>A69+1</f>
        <v>50</v>
      </c>
      <c r="B70" s="169">
        <v>2</v>
      </c>
      <c r="C70" s="170"/>
      <c r="D70" s="159" t="s">
        <v>1518</v>
      </c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1"/>
      <c r="S70" s="150" t="s">
        <v>33</v>
      </c>
      <c r="T70" s="151"/>
      <c r="U70" s="152" t="str">
        <f>INDEX(LF_H!$B:$B,MATCH(D70,LF_H!$F:$F,0),0)</f>
        <v>E4</v>
      </c>
      <c r="V70" s="153"/>
      <c r="W70" s="152">
        <f>INDEX(LF_H!$A:$A,MATCH(D70,LF_H!$F:$F,0),0)</f>
        <v>65</v>
      </c>
      <c r="X70" s="154"/>
      <c r="Y70" s="52" t="str">
        <f>IF(INDEX(LF_H!$E:$E,MATCH(D70,LF_H!$F:$F,0),0)&gt;=A70,"ok","err!")</f>
        <v>ok</v>
      </c>
      <c r="Z70" s="59">
        <f t="shared" ref="Z70:Z72" si="11">A70+4</f>
        <v>54</v>
      </c>
      <c r="AA70" s="169">
        <v>2</v>
      </c>
      <c r="AB70" s="170"/>
      <c r="AC70" s="159" t="s">
        <v>1519</v>
      </c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50" t="s">
        <v>33</v>
      </c>
      <c r="AQ70" s="151"/>
      <c r="AR70" s="152" t="str">
        <f>INDEX(LF_H!$B:$B,MATCH(AC70,LF_H!$F:$F,0),0)</f>
        <v>E6</v>
      </c>
      <c r="AS70" s="153"/>
      <c r="AT70" s="152">
        <f>INDEX(LF_H!$A:$A,MATCH(AC70,LF_H!$F:$F,0),0)</f>
        <v>71</v>
      </c>
      <c r="AU70" s="154"/>
      <c r="AV70" s="52" t="str">
        <f>IF(INDEX(LF_H!$E:$E,MATCH(AC70,LF_H!$F:$F,0),0)&gt;=Z70,"ok","err!")</f>
        <v>ok</v>
      </c>
      <c r="AW70" s="59">
        <f t="shared" ref="AW70:AW72" si="12">Z70+4</f>
        <v>58</v>
      </c>
      <c r="AX70" s="169">
        <v>2</v>
      </c>
      <c r="AY70" s="170"/>
      <c r="AZ70" s="159" t="s">
        <v>1520</v>
      </c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1"/>
      <c r="BO70" s="150"/>
      <c r="BP70" s="151"/>
      <c r="BQ70" s="152" t="str">
        <f>INDEX(LF_H!$B:$B,MATCH(AZ70,LF_H!$F:$F,0),0)</f>
        <v>E6</v>
      </c>
      <c r="BR70" s="153"/>
      <c r="BS70" s="152">
        <f>INDEX(LF_H!$A:$A,MATCH(AZ70,LF_H!$F:$F,0),0)</f>
        <v>85</v>
      </c>
      <c r="BT70" s="154"/>
      <c r="BU70" s="52" t="str">
        <f>IF(INDEX(LF_H!$E:$E,MATCH(AZ70,LF_H!$F:$F,0),0)&gt;=AW70,"ok","err!")</f>
        <v>ok</v>
      </c>
    </row>
    <row r="71" spans="1:73" ht="18" x14ac:dyDescent="0.25">
      <c r="A71" s="59">
        <f t="shared" ref="A71:A72" si="13">A70+1</f>
        <v>51</v>
      </c>
      <c r="B71" s="169">
        <v>3</v>
      </c>
      <c r="C71" s="170"/>
      <c r="D71" s="159" t="s">
        <v>1521</v>
      </c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1"/>
      <c r="S71" s="150"/>
      <c r="T71" s="151"/>
      <c r="U71" s="152" t="str">
        <f>INDEX(LF_H!$B:$B,MATCH(D71,LF_H!$F:$F,0),0)</f>
        <v>E4</v>
      </c>
      <c r="V71" s="153"/>
      <c r="W71" s="152">
        <f>INDEX(LF_H!$A:$A,MATCH(D71,LF_H!$F:$F,0),0)</f>
        <v>66</v>
      </c>
      <c r="X71" s="154"/>
      <c r="Y71" s="52" t="str">
        <f>IF(INDEX(LF_H!$E:$E,MATCH(D71,LF_H!$F:$F,0),0)&gt;=A71,"ok","err!")</f>
        <v>ok</v>
      </c>
      <c r="Z71" s="59">
        <f t="shared" si="11"/>
        <v>55</v>
      </c>
      <c r="AA71" s="169">
        <v>3</v>
      </c>
      <c r="AB71" s="170"/>
      <c r="AC71" s="159" t="s">
        <v>1522</v>
      </c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50"/>
      <c r="AQ71" s="151"/>
      <c r="AR71" s="152" t="str">
        <f>INDEX(LF_H!$B:$B,MATCH(AC71,LF_H!$F:$F,0),0)</f>
        <v>E6</v>
      </c>
      <c r="AS71" s="153"/>
      <c r="AT71" s="152">
        <f>INDEX(LF_H!$A:$A,MATCH(AC71,LF_H!$F:$F,0),0)</f>
        <v>83</v>
      </c>
      <c r="AU71" s="154"/>
      <c r="AV71" s="52" t="str">
        <f>IF(INDEX(LF_H!$E:$E,MATCH(AC71,LF_H!$F:$F,0),0)&gt;=Z71,"ok","err!")</f>
        <v>ok</v>
      </c>
      <c r="AW71" s="59">
        <f t="shared" si="12"/>
        <v>59</v>
      </c>
      <c r="AX71" s="169">
        <v>3</v>
      </c>
      <c r="AY71" s="170"/>
      <c r="AZ71" s="159" t="s">
        <v>1523</v>
      </c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1"/>
      <c r="BO71" s="150"/>
      <c r="BP71" s="151"/>
      <c r="BQ71" s="152" t="str">
        <f>INDEX(LF_H!$B:$B,MATCH(AZ71,LF_H!$F:$F,0),0)</f>
        <v>E6</v>
      </c>
      <c r="BR71" s="153"/>
      <c r="BS71" s="152">
        <f>INDEX(LF_H!$A:$A,MATCH(AZ71,LF_H!$F:$F,0),0)</f>
        <v>74</v>
      </c>
      <c r="BT71" s="154"/>
      <c r="BU71" s="52" t="str">
        <f>IF(INDEX(LF_H!$E:$E,MATCH(AZ71,LF_H!$F:$F,0),0)&gt;=AW71,"ok","err!")</f>
        <v>ok</v>
      </c>
    </row>
    <row r="72" spans="1:73" ht="18.75" thickBot="1" x14ac:dyDescent="0.3">
      <c r="A72" s="59">
        <f t="shared" si="13"/>
        <v>52</v>
      </c>
      <c r="B72" s="157">
        <v>4</v>
      </c>
      <c r="C72" s="158"/>
      <c r="D72" s="159" t="s">
        <v>1524</v>
      </c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1"/>
      <c r="S72" s="162"/>
      <c r="T72" s="163"/>
      <c r="U72" s="155" t="str">
        <f>INDEX(LF_H!$B:$B,MATCH(D72,LF_H!$F:$F,0),0)</f>
        <v>E4</v>
      </c>
      <c r="V72" s="164"/>
      <c r="W72" s="155">
        <f>INDEX(LF_H!$A:$A,MATCH(D72,LF_H!$F:$F,0),0)</f>
        <v>67</v>
      </c>
      <c r="X72" s="156"/>
      <c r="Y72" s="52" t="str">
        <f>IF(INDEX(LF_H!$E:$E,MATCH(D72,LF_H!$F:$F,0),0)&gt;=A72,"ok","err!")</f>
        <v>ok</v>
      </c>
      <c r="Z72" s="59">
        <f t="shared" si="11"/>
        <v>56</v>
      </c>
      <c r="AA72" s="157">
        <v>4</v>
      </c>
      <c r="AB72" s="158"/>
      <c r="AC72" s="159" t="s">
        <v>1525</v>
      </c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2"/>
      <c r="AQ72" s="163"/>
      <c r="AR72" s="155" t="str">
        <f>INDEX(LF_H!$B:$B,MATCH(AC72,LF_H!$F:$F,0),0)</f>
        <v>E6</v>
      </c>
      <c r="AS72" s="164"/>
      <c r="AT72" s="155">
        <f>INDEX(LF_H!$A:$A,MATCH(AC72,LF_H!$F:$F,0),0)</f>
        <v>75</v>
      </c>
      <c r="AU72" s="156"/>
      <c r="AV72" s="52" t="str">
        <f>IF(INDEX(LF_H!$E:$E,MATCH(AC72,LF_H!$F:$F,0),0)&gt;=Z72,"ok","err!")</f>
        <v>ok</v>
      </c>
      <c r="AW72" s="59">
        <f t="shared" si="12"/>
        <v>60</v>
      </c>
      <c r="AX72" s="157">
        <v>4</v>
      </c>
      <c r="AY72" s="158"/>
      <c r="AZ72" s="159" t="s">
        <v>1526</v>
      </c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1"/>
      <c r="BO72" s="162" t="s">
        <v>1453</v>
      </c>
      <c r="BP72" s="163"/>
      <c r="BQ72" s="155" t="str">
        <f>INDEX(LF_H!$B:$B,MATCH(AZ72,LF_H!$F:$F,0),0)</f>
        <v>E6</v>
      </c>
      <c r="BR72" s="164"/>
      <c r="BS72" s="155">
        <f>INDEX(LF_H!$A:$A,MATCH(AZ72,LF_H!$F:$F,0),0)</f>
        <v>82</v>
      </c>
      <c r="BT72" s="156"/>
      <c r="BU72" s="52" t="str">
        <f>IF(INDEX(LF_H!$E:$E,MATCH(AZ72,LF_H!$F:$F,0),0)&gt;=AW72,"ok","err!")</f>
        <v>ok</v>
      </c>
    </row>
    <row r="73" spans="1:73" ht="19.5" thickBot="1" x14ac:dyDescent="0.3">
      <c r="A73" s="62"/>
      <c r="B73" s="167" t="s">
        <v>1458</v>
      </c>
      <c r="C73" s="168"/>
      <c r="D73" s="140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89"/>
      <c r="T73" s="90"/>
      <c r="U73" s="142" t="str">
        <f>IF(D73="","",INDEX(LF_H!$B:$B,MATCH(D73,LF_H!$F:$F,0),0))</f>
        <v/>
      </c>
      <c r="V73" s="143"/>
      <c r="W73" s="144" t="str">
        <f>IF(D73="","",INDEX(LF_H!$A:$A,MATCH(D73,LF_H!$F:$F,0),0))</f>
        <v/>
      </c>
      <c r="X73" s="145"/>
      <c r="Y73" s="13"/>
      <c r="Z73" s="62"/>
      <c r="AA73" s="167" t="s">
        <v>1458</v>
      </c>
      <c r="AB73" s="168"/>
      <c r="AC73" s="140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89"/>
      <c r="AQ73" s="90"/>
      <c r="AR73" s="142" t="str">
        <f>IF(AC73="","",INDEX(LF_H!$B:$B,MATCH(AC73,LF_H!$F:$F,0),0))</f>
        <v/>
      </c>
      <c r="AS73" s="143"/>
      <c r="AT73" s="144" t="str">
        <f>IF(AC73="","",INDEX(LF_H!$A:$A,MATCH(AC73,LF_H!$F:$F,0),0))</f>
        <v/>
      </c>
      <c r="AU73" s="145"/>
      <c r="AV73" s="13"/>
      <c r="AW73" s="62"/>
      <c r="AX73" s="167" t="s">
        <v>1458</v>
      </c>
      <c r="AY73" s="168"/>
      <c r="AZ73" s="140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89"/>
      <c r="BP73" s="90"/>
      <c r="BQ73" s="142" t="str">
        <f>IF(AZ73="","",INDEX(LF_H!$B:$B,MATCH(AZ73,LF_H!$F:$F,0),0))</f>
        <v/>
      </c>
      <c r="BR73" s="143"/>
      <c r="BS73" s="144" t="str">
        <f>IF(AZ73="","",INDEX(LF_H!$A:$A,MATCH(AZ73,LF_H!$F:$F,0),0))</f>
        <v/>
      </c>
      <c r="BT73" s="145"/>
      <c r="BU73" s="13"/>
    </row>
    <row r="74" spans="1:73" ht="17.25" thickBot="1" x14ac:dyDescent="0.3">
      <c r="B74" s="45" t="s">
        <v>1459</v>
      </c>
      <c r="C74" s="46"/>
      <c r="D74" s="46"/>
      <c r="E74" s="47"/>
      <c r="F74" s="48"/>
      <c r="G74" s="49"/>
      <c r="H74" s="49"/>
      <c r="I74" s="146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8"/>
      <c r="Z74" s="59"/>
      <c r="AA74" s="45" t="s">
        <v>1459</v>
      </c>
      <c r="AB74" s="46"/>
      <c r="AC74" s="46"/>
      <c r="AD74" s="47"/>
      <c r="AE74" s="48"/>
      <c r="AF74" s="49"/>
      <c r="AG74" s="49"/>
      <c r="AH74" s="146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8"/>
      <c r="AW74" s="59"/>
      <c r="AX74" s="45" t="s">
        <v>1459</v>
      </c>
      <c r="AY74" s="46"/>
      <c r="AZ74" s="46"/>
      <c r="BA74" s="47"/>
      <c r="BB74" s="48"/>
      <c r="BC74" s="49"/>
      <c r="BD74" s="49"/>
      <c r="BE74" s="146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8"/>
    </row>
    <row r="75" spans="1:73" s="71" customFormat="1" ht="16.5" thickTop="1" thickBot="1" x14ac:dyDescent="0.3">
      <c r="A75" s="70"/>
      <c r="B75" s="71" t="s">
        <v>33</v>
      </c>
      <c r="D75" s="149" t="str">
        <f>INDEX(D69:R72,MATCH(B75,S69:S72,0),0)</f>
        <v>MAILLEUX ARNAUD (69)</v>
      </c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Z75" s="72"/>
      <c r="AA75" s="71" t="s">
        <v>33</v>
      </c>
      <c r="AC75" s="149" t="str">
        <f>INDEX(AC69:AQ72,MATCH(AA75,AP69:AP72,0),0)</f>
        <v>DAWAGNE THOMAS (85)</v>
      </c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W75" s="72"/>
      <c r="AX75" s="71" t="s">
        <v>33</v>
      </c>
      <c r="AZ75" s="149" t="str">
        <f>INDEX(AZ69:BN72,MATCH(AX75,BO69:BO72,0),0)</f>
        <v>TROESTLER MAXIME (85)</v>
      </c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</row>
    <row r="76" spans="1:73" ht="16.5" thickTop="1" thickBot="1" x14ac:dyDescent="0.3">
      <c r="B76" s="51" t="s">
        <v>107</v>
      </c>
      <c r="C76" s="50" t="s">
        <v>1444</v>
      </c>
      <c r="D76" s="42"/>
      <c r="E76" s="42"/>
      <c r="F76" s="181" t="s">
        <v>1527</v>
      </c>
      <c r="G76" s="181"/>
      <c r="H76" s="181"/>
      <c r="I76" s="182"/>
      <c r="J76" s="183" t="s">
        <v>1446</v>
      </c>
      <c r="K76" s="184"/>
      <c r="L76" s="184"/>
      <c r="M76" s="184"/>
      <c r="N76" s="184"/>
      <c r="O76" s="43" t="str">
        <f>INDEX('cal2015-2016'!$L:$L,MATCH(CONCATENATE($A$1,"H-cip",B76),'cal2015-2016'!$E:$E,0),0)</f>
        <v>15H00</v>
      </c>
      <c r="P76" s="43"/>
      <c r="Q76" s="44"/>
      <c r="R76" s="44"/>
      <c r="S76" s="185" t="str">
        <f>INDEX('cal2015-2016'!$G:$G,MATCH(CONCATENATE($A$1,"H-cip",B76),'cal2015-2016'!$E:$E,0),0)</f>
        <v>03-254</v>
      </c>
      <c r="T76" s="186"/>
      <c r="U76" s="186"/>
      <c r="V76" s="186"/>
      <c r="W76" s="186"/>
      <c r="X76" s="187"/>
      <c r="Z76" s="59"/>
      <c r="AA76" s="51" t="s">
        <v>113</v>
      </c>
      <c r="AB76" s="50" t="s">
        <v>1444</v>
      </c>
      <c r="AC76" s="42"/>
      <c r="AD76" s="42"/>
      <c r="AE76" s="181"/>
      <c r="AF76" s="181"/>
      <c r="AG76" s="181"/>
      <c r="AH76" s="182"/>
      <c r="AI76" s="183" t="s">
        <v>1446</v>
      </c>
      <c r="AJ76" s="184"/>
      <c r="AK76" s="184"/>
      <c r="AL76" s="184"/>
      <c r="AM76" s="184"/>
      <c r="AN76" s="43"/>
      <c r="AO76" s="43"/>
      <c r="AP76" s="185" t="str">
        <f>INDEX('cal2015-2016'!$G:$G,MATCH(CONCATENATE($A$1,"H-cip",AA76),'cal2015-2016'!$E:$E,0),0)</f>
        <v>03-266</v>
      </c>
      <c r="AQ76" s="186"/>
      <c r="AR76" s="186"/>
      <c r="AS76" s="186"/>
      <c r="AT76" s="186"/>
      <c r="AU76" s="187"/>
      <c r="AW76" s="59"/>
      <c r="AX76" s="51"/>
      <c r="AY76" s="50" t="s">
        <v>1444</v>
      </c>
      <c r="AZ76" s="42"/>
      <c r="BA76" s="42"/>
      <c r="BB76" s="181"/>
      <c r="BC76" s="181"/>
      <c r="BD76" s="181"/>
      <c r="BE76" s="182"/>
      <c r="BF76" s="183" t="s">
        <v>1446</v>
      </c>
      <c r="BG76" s="184"/>
      <c r="BH76" s="184"/>
      <c r="BI76" s="184"/>
      <c r="BJ76" s="184"/>
      <c r="BK76" s="43"/>
      <c r="BL76" s="43"/>
      <c r="BM76" s="44"/>
      <c r="BN76" s="44"/>
      <c r="BO76" s="185"/>
      <c r="BP76" s="186"/>
      <c r="BQ76" s="186"/>
      <c r="BR76" s="186"/>
      <c r="BS76" s="186"/>
      <c r="BT76" s="187"/>
    </row>
    <row r="77" spans="1:73" ht="15.75" thickBot="1" x14ac:dyDescent="0.3">
      <c r="A77" s="61"/>
      <c r="B77" s="171" t="str">
        <f>CONCATENATE(INDEX('cal2015-2016'!$H:$H,MATCH(CONCATENATE($A$1,"H-cip",B76),'cal2015-2016'!$E:$E,0),0)," - ",INDEX('cal2015-2016'!$J:$J,MATCH(CONCATENATE($A$1,"H-cip",B76),'cal2015-2016'!$E:$E,0),0))</f>
        <v>TTC HAVELANGE E - LA CIPALE P</v>
      </c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3"/>
      <c r="Y77" s="10"/>
      <c r="Z77" s="61"/>
      <c r="AA77" s="219" t="str">
        <f>CONCATENATE(INDEX('cal2015-2016'!$H:$H,MATCH(CONCATENATE($A$1,"H-cip",AA76),'cal2015-2016'!$E:$E,0),0)," - ",INDEX('cal2015-2016'!$J:$J,MATCH(CONCATENATE($A$1,"H-cip",AA76),'cal2015-2016'!$E:$E,0),0))</f>
        <v>BYE - LA CIPALE Q</v>
      </c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1"/>
      <c r="AV77" s="10"/>
      <c r="AW77" s="61"/>
      <c r="AX77" s="171" t="s">
        <v>1528</v>
      </c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3"/>
      <c r="BU77" s="10"/>
    </row>
    <row r="78" spans="1:73" ht="15.75" thickBot="1" x14ac:dyDescent="0.3">
      <c r="A78" s="58" t="s">
        <v>1448</v>
      </c>
      <c r="B78" s="174" t="str">
        <f>INDEX('cal2015-2016'!$F:$F,MATCH(CONCATENATE($A$1,"H-cip",B76),'cal2015-2016'!$E:$E,0),0)</f>
        <v>6L</v>
      </c>
      <c r="C78" s="175"/>
      <c r="D78" s="176" t="str">
        <f>INDEX('cal2015-2016'!$I:$I,MATCH(CONCATENATE($A$1,"H-cip",B76),'cal2015-2016'!$E:$E,0),0)</f>
        <v>N094</v>
      </c>
      <c r="E78" s="177"/>
      <c r="F78" s="177"/>
      <c r="G78" s="177"/>
      <c r="H78" s="177"/>
      <c r="I78" s="177"/>
      <c r="J78" s="14" t="s">
        <v>520</v>
      </c>
      <c r="K78" s="177" t="str">
        <f>INDEX('cal2015-2016'!$K:$K,MATCH(CONCATENATE($A$1,"H-cip",B76),'cal2015-2016'!$E:$E,0),0)</f>
        <v>N073</v>
      </c>
      <c r="L78" s="177"/>
      <c r="M78" s="177"/>
      <c r="N78" s="177"/>
      <c r="O78" s="177"/>
      <c r="P78" s="177"/>
      <c r="Q78" s="177"/>
      <c r="R78" s="177"/>
      <c r="S78" s="177"/>
      <c r="T78" s="178"/>
      <c r="U78" s="179" t="s">
        <v>1449</v>
      </c>
      <c r="V78" s="180"/>
      <c r="W78" s="179" t="s">
        <v>1450</v>
      </c>
      <c r="X78" s="180"/>
      <c r="Y78" s="54"/>
      <c r="Z78" s="58" t="s">
        <v>1448</v>
      </c>
      <c r="AA78" s="174" t="str">
        <f>INDEX('cal2015-2016'!$F:$F,MATCH(CONCATENATE($A$1,"H-cip",AA76),'cal2015-2016'!$E:$E,0),0)</f>
        <v>6P</v>
      </c>
      <c r="AB78" s="175"/>
      <c r="AC78" s="176" t="e">
        <f>INDEX('cal2015-2016'!$I:$I,MATCH(CONCATENATE($A$1,"H-cip",AA76),'cal2015-2016'!$E:$E,0),0)</f>
        <v>#N/A</v>
      </c>
      <c r="AD78" s="177"/>
      <c r="AE78" s="177"/>
      <c r="AF78" s="177"/>
      <c r="AG78" s="177"/>
      <c r="AH78" s="177"/>
      <c r="AI78" s="14" t="s">
        <v>520</v>
      </c>
      <c r="AJ78" s="177" t="str">
        <f>INDEX('cal2015-2016'!$K:$K,MATCH(CONCATENATE($A$1,"H-cip",AA76),'cal2015-2016'!$E:$E,0),0)</f>
        <v>N073</v>
      </c>
      <c r="AK78" s="177"/>
      <c r="AL78" s="177"/>
      <c r="AM78" s="177"/>
      <c r="AN78" s="177"/>
      <c r="AO78" s="177"/>
      <c r="AP78" s="177"/>
      <c r="AQ78" s="178"/>
      <c r="AR78" s="179" t="s">
        <v>1449</v>
      </c>
      <c r="AS78" s="180"/>
      <c r="AT78" s="179" t="s">
        <v>1450</v>
      </c>
      <c r="AU78" s="180"/>
      <c r="AV78" s="61"/>
      <c r="AW78" s="61"/>
      <c r="AX78" s="174"/>
      <c r="AY78" s="175"/>
      <c r="AZ78" s="176"/>
      <c r="BA78" s="177"/>
      <c r="BB78" s="177"/>
      <c r="BC78" s="177"/>
      <c r="BD78" s="177"/>
      <c r="BE78" s="177"/>
      <c r="BF78" s="14" t="s">
        <v>520</v>
      </c>
      <c r="BG78" s="177"/>
      <c r="BH78" s="177"/>
      <c r="BI78" s="177"/>
      <c r="BJ78" s="177"/>
      <c r="BK78" s="177"/>
      <c r="BL78" s="177"/>
      <c r="BM78" s="177"/>
      <c r="BN78" s="177"/>
      <c r="BO78" s="177"/>
      <c r="BP78" s="178"/>
      <c r="BQ78" s="179" t="s">
        <v>1449</v>
      </c>
      <c r="BR78" s="180"/>
      <c r="BS78" s="179" t="s">
        <v>1450</v>
      </c>
      <c r="BT78" s="180"/>
      <c r="BU78" s="56"/>
    </row>
    <row r="79" spans="1:73" ht="18" x14ac:dyDescent="0.25">
      <c r="A79" s="59">
        <f>AW72+1</f>
        <v>61</v>
      </c>
      <c r="B79" s="165">
        <v>1</v>
      </c>
      <c r="C79" s="166"/>
      <c r="D79" s="159" t="s">
        <v>1529</v>
      </c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1"/>
      <c r="S79" s="150"/>
      <c r="T79" s="151"/>
      <c r="U79" s="152" t="str">
        <f>INDEX(LF_H!$B:$B,MATCH(D79,LF_H!$F:$F,0),0)</f>
        <v>E6</v>
      </c>
      <c r="V79" s="153"/>
      <c r="W79" s="152">
        <f>INDEX(LF_H!$A:$A,MATCH(D79,LF_H!$F:$F,0),0)</f>
        <v>72</v>
      </c>
      <c r="X79" s="154"/>
      <c r="Y79" s="52" t="str">
        <f>IF(INDEX(LF_H!$E:$E,MATCH(D79,LF_H!$F:$F,0),0)&lt;INDEX(LF_H!$E:$E,MATCH(AZ71,LF_H!$F:$F,0),0),"err!",IF(INDEX(LF_H!$E:$E,MATCH(D79,LF_H!$F:$F,0),0)&gt;=A79,"ok","err!"))</f>
        <v>ok</v>
      </c>
      <c r="Z79" s="59">
        <f>A79+4</f>
        <v>65</v>
      </c>
      <c r="AA79" s="165">
        <v>1</v>
      </c>
      <c r="AB79" s="166"/>
      <c r="AC79" s="193" t="s">
        <v>1530</v>
      </c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5"/>
      <c r="AQ79" s="196"/>
      <c r="AR79" s="197" t="str">
        <f>INDEX(LF_H!$B:$B,MATCH(AC79,LF_H!$F:$F,0),0)</f>
        <v>NC</v>
      </c>
      <c r="AS79" s="199"/>
      <c r="AT79" s="197">
        <f>INDEX(LF_H!$A:$A,MATCH(AC79,LF_H!$F:$F,0),0)</f>
        <v>92</v>
      </c>
      <c r="AU79" s="198"/>
      <c r="AV79" s="52" t="str">
        <f>IF(INDEX(LF_H!$E:$E,MATCH(AC79,LF_H!$F:$F,0),0)&lt;INDEX(LF_H!$E:$E,MATCH(D81,LF_H!$F:$F,0),0),"err!",IF(INDEX(LF_H!$E:$E,MATCH(AC79,LF_H!$F:$F,0),0)&gt;=Z79,"ok","err!"))</f>
        <v>ok</v>
      </c>
      <c r="AW79" s="59"/>
      <c r="AX79" s="165">
        <v>1</v>
      </c>
      <c r="AY79" s="166"/>
      <c r="AZ79" s="159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1"/>
      <c r="BO79" s="150"/>
      <c r="BP79" s="151"/>
      <c r="BQ79" s="152" t="e">
        <f>INDEX(LF_H!$B:$B,MATCH(AZ79,LF_H!$F:$F,0),0)</f>
        <v>#N/A</v>
      </c>
      <c r="BR79" s="153"/>
      <c r="BS79" s="152" t="e">
        <f>INDEX(LF_H!$A:$A,MATCH(AZ79,LF_H!$F:$F,0),0)</f>
        <v>#N/A</v>
      </c>
      <c r="BT79" s="154"/>
      <c r="BU79" s="52"/>
    </row>
    <row r="80" spans="1:73" ht="18" x14ac:dyDescent="0.25">
      <c r="A80" s="59">
        <f>A79+1</f>
        <v>62</v>
      </c>
      <c r="B80" s="169">
        <v>2</v>
      </c>
      <c r="C80" s="170"/>
      <c r="D80" s="159" t="s">
        <v>1531</v>
      </c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1"/>
      <c r="S80" s="150" t="s">
        <v>1453</v>
      </c>
      <c r="T80" s="151"/>
      <c r="U80" s="152" t="str">
        <f>INDEX(LF_H!$B:$B,MATCH(D80,LF_H!$F:$F,0),0)</f>
        <v>E6</v>
      </c>
      <c r="V80" s="153"/>
      <c r="W80" s="152">
        <f>INDEX(LF_H!$A:$A,MATCH(D80,LF_H!$F:$F,0),0)</f>
        <v>73</v>
      </c>
      <c r="X80" s="154"/>
      <c r="Y80" s="52" t="str">
        <f>IF(INDEX(LF_H!$E:$E,MATCH(D80,LF_H!$F:$F,0),0)&gt;=A80,"ok","err!")</f>
        <v>ok</v>
      </c>
      <c r="Z80" s="59">
        <f t="shared" ref="Z80:Z82" si="14">A80+4</f>
        <v>66</v>
      </c>
      <c r="AA80" s="169">
        <v>2</v>
      </c>
      <c r="AB80" s="170"/>
      <c r="AC80" s="193" t="s">
        <v>1532</v>
      </c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5"/>
      <c r="AQ80" s="196"/>
      <c r="AR80" s="197" t="str">
        <f>INDEX(LF_H!$B:$B,MATCH(AC80,LF_H!$F:$F,0),0)</f>
        <v>NC</v>
      </c>
      <c r="AS80" s="199"/>
      <c r="AT80" s="197">
        <f>INDEX(LF_H!$A:$A,MATCH(AC80,LF_H!$F:$F,0),0)</f>
        <v>89</v>
      </c>
      <c r="AU80" s="198"/>
      <c r="AV80" s="52" t="str">
        <f>IF(INDEX(LF_H!$E:$E,MATCH(AC80,LF_H!$F:$F,0),0)&gt;=Z80,"ok","err!")</f>
        <v>ok</v>
      </c>
      <c r="AW80" s="59"/>
      <c r="AX80" s="169">
        <v>2</v>
      </c>
      <c r="AY80" s="170"/>
      <c r="AZ80" s="159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1"/>
      <c r="BO80" s="150"/>
      <c r="BP80" s="151"/>
      <c r="BQ80" s="152" t="e">
        <f>INDEX(LF_H!$B:$B,MATCH(AZ80,LF_H!$F:$F,0),0)</f>
        <v>#N/A</v>
      </c>
      <c r="BR80" s="153"/>
      <c r="BS80" s="152" t="e">
        <f>INDEX(LF_H!$A:$A,MATCH(AZ80,LF_H!$F:$F,0),0)</f>
        <v>#N/A</v>
      </c>
      <c r="BT80" s="154"/>
      <c r="BU80" s="52"/>
    </row>
    <row r="81" spans="1:73" ht="18" x14ac:dyDescent="0.25">
      <c r="A81" s="59">
        <f t="shared" ref="A81:A82" si="15">A80+1</f>
        <v>63</v>
      </c>
      <c r="B81" s="169">
        <v>3</v>
      </c>
      <c r="C81" s="170"/>
      <c r="D81" s="159" t="s">
        <v>1533</v>
      </c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1"/>
      <c r="S81" s="150"/>
      <c r="T81" s="151"/>
      <c r="U81" s="152" t="str">
        <f>INDEX(LF_H!$B:$B,MATCH(D81,LF_H!$F:$F,0),0)</f>
        <v>NC</v>
      </c>
      <c r="V81" s="153"/>
      <c r="W81" s="152">
        <f>INDEX(LF_H!$A:$A,MATCH(D81,LF_H!$F:$F,0),0)</f>
        <v>87</v>
      </c>
      <c r="X81" s="154"/>
      <c r="Y81" s="52" t="str">
        <f>IF(INDEX(LF_H!$E:$E,MATCH(D81,LF_H!$F:$F,0),0)&gt;=A81,"ok","err!")</f>
        <v>ok</v>
      </c>
      <c r="Z81" s="59">
        <f t="shared" si="14"/>
        <v>67</v>
      </c>
      <c r="AA81" s="169">
        <v>3</v>
      </c>
      <c r="AB81" s="170"/>
      <c r="AC81" s="193" t="s">
        <v>1534</v>
      </c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5"/>
      <c r="AQ81" s="196"/>
      <c r="AR81" s="197" t="str">
        <f>INDEX(LF_H!$B:$B,MATCH(AC81,LF_H!$F:$F,0),0)</f>
        <v>NC</v>
      </c>
      <c r="AS81" s="199"/>
      <c r="AT81" s="197">
        <f>INDEX(LF_H!$A:$A,MATCH(AC81,LF_H!$F:$F,0),0)</f>
        <v>90</v>
      </c>
      <c r="AU81" s="198"/>
      <c r="AV81" s="52" t="str">
        <f>IF(INDEX(LF_H!$E:$E,MATCH(AC81,LF_H!$F:$F,0),0)&gt;=Z81,"ok","err!")</f>
        <v>ok</v>
      </c>
      <c r="AW81" s="59"/>
      <c r="AX81" s="169">
        <v>3</v>
      </c>
      <c r="AY81" s="170"/>
      <c r="AZ81" s="159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1"/>
      <c r="BO81" s="150" t="s">
        <v>1453</v>
      </c>
      <c r="BP81" s="151"/>
      <c r="BQ81" s="152" t="e">
        <f>INDEX(LF_H!$B:$B,MATCH(AZ81,LF_H!$F:$F,0),0)</f>
        <v>#N/A</v>
      </c>
      <c r="BR81" s="153"/>
      <c r="BS81" s="152" t="e">
        <f>INDEX(LF_H!$A:$A,MATCH(AZ81,LF_H!$F:$F,0),0)</f>
        <v>#N/A</v>
      </c>
      <c r="BT81" s="154"/>
      <c r="BU81" s="52"/>
    </row>
    <row r="82" spans="1:73" ht="18.75" thickBot="1" x14ac:dyDescent="0.3">
      <c r="A82" s="59">
        <f t="shared" si="15"/>
        <v>64</v>
      </c>
      <c r="B82" s="157">
        <v>4</v>
      </c>
      <c r="C82" s="158"/>
      <c r="D82" s="159" t="s">
        <v>1535</v>
      </c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1"/>
      <c r="S82" s="162"/>
      <c r="T82" s="163"/>
      <c r="U82" s="155" t="str">
        <f>INDEX(LF_H!$B:$B,MATCH(D82,LF_H!$F:$F,0),0)</f>
        <v>NC</v>
      </c>
      <c r="V82" s="164"/>
      <c r="W82" s="155">
        <f>INDEX(LF_H!$A:$A,MATCH(D82,LF_H!$F:$F,0),0)</f>
        <v>93</v>
      </c>
      <c r="X82" s="156"/>
      <c r="Y82" s="52" t="str">
        <f>IF(INDEX(LF_H!$E:$E,MATCH(D82,LF_H!$F:$F,0),0)&gt;=A82,"ok","err!")</f>
        <v>ok</v>
      </c>
      <c r="Z82" s="59">
        <f t="shared" si="14"/>
        <v>68</v>
      </c>
      <c r="AA82" s="157">
        <v>4</v>
      </c>
      <c r="AB82" s="158"/>
      <c r="AC82" s="193" t="s">
        <v>1536</v>
      </c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224" t="s">
        <v>1453</v>
      </c>
      <c r="AQ82" s="225"/>
      <c r="AR82" s="222" t="str">
        <f>INDEX(LF_H!$B:$B,MATCH(AC82,LF_H!$F:$F,0),0)</f>
        <v>NC</v>
      </c>
      <c r="AS82" s="223"/>
      <c r="AT82" s="222">
        <f>INDEX(LF_H!$A:$A,MATCH(AC82,LF_H!$F:$F,0),0)</f>
        <v>91</v>
      </c>
      <c r="AU82" s="226"/>
      <c r="AV82" s="52" t="str">
        <f>IF(INDEX(LF_H!$E:$E,MATCH(AC82,LF_H!$F:$F,0),0)&gt;=Z82,"ok","err!")</f>
        <v>ok</v>
      </c>
      <c r="AW82" s="59"/>
      <c r="AX82" s="157">
        <v>4</v>
      </c>
      <c r="AY82" s="158"/>
      <c r="AZ82" s="159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1"/>
      <c r="BO82" s="162"/>
      <c r="BP82" s="163"/>
      <c r="BQ82" s="155" t="e">
        <f>INDEX(LF_H!$B:$B,MATCH(AZ82,LF_H!$F:$F,0),0)</f>
        <v>#N/A</v>
      </c>
      <c r="BR82" s="164"/>
      <c r="BS82" s="155" t="e">
        <f>INDEX(LF_H!$A:$A,MATCH(AZ82,LF_H!$F:$F,0),0)</f>
        <v>#N/A</v>
      </c>
      <c r="BT82" s="156"/>
      <c r="BU82" s="52"/>
    </row>
    <row r="83" spans="1:73" ht="19.5" thickBot="1" x14ac:dyDescent="0.3">
      <c r="A83" s="62"/>
      <c r="B83" s="167" t="s">
        <v>1458</v>
      </c>
      <c r="C83" s="168"/>
      <c r="D83" s="140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89"/>
      <c r="T83" s="90"/>
      <c r="U83" s="142" t="str">
        <f>IF(D83="","",INDEX(LF_H!$B:$B,MATCH(D83,LF_H!$F:$F,0),0))</f>
        <v/>
      </c>
      <c r="V83" s="143"/>
      <c r="W83" s="144" t="str">
        <f>IF(D83="","",INDEX(LF_H!$A:$A,MATCH(D83,LF_H!$F:$F,0),0))</f>
        <v/>
      </c>
      <c r="X83" s="145"/>
      <c r="Y83" s="13"/>
      <c r="Z83" s="62"/>
      <c r="AA83" s="167" t="s">
        <v>1458</v>
      </c>
      <c r="AB83" s="168"/>
      <c r="AC83" s="140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89"/>
      <c r="AQ83" s="90"/>
      <c r="AR83" s="142" t="str">
        <f>IF(AC83="","",INDEX(LF_H!$B:$B,MATCH(AC83,LF_H!$F:$F,0),0))</f>
        <v/>
      </c>
      <c r="AS83" s="143"/>
      <c r="AT83" s="144" t="str">
        <f>IF(AC83="","",INDEX(LF_H!$A:$A,MATCH(AC83,LF_H!$F:$F,0),0))</f>
        <v/>
      </c>
      <c r="AU83" s="145"/>
      <c r="AV83" s="13"/>
      <c r="AW83" s="62"/>
      <c r="AX83" s="167" t="s">
        <v>1458</v>
      </c>
      <c r="AY83" s="168"/>
      <c r="AZ83" s="140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89"/>
      <c r="BP83" s="90"/>
      <c r="BQ83" s="142" t="str">
        <f>IF(AZ83="","",INDEX(LF_H!$B:$B,MATCH(AZ83,LF_H!$F:$F,0),0))</f>
        <v/>
      </c>
      <c r="BR83" s="143"/>
      <c r="BS83" s="144" t="str">
        <f>IF(AZ83="","",INDEX(LF_H!$A:$A,MATCH(AZ83,LF_H!$F:$F,0),0))</f>
        <v/>
      </c>
      <c r="BT83" s="145"/>
      <c r="BU83" s="13"/>
    </row>
    <row r="84" spans="1:73" ht="17.25" thickBot="1" x14ac:dyDescent="0.3">
      <c r="B84" s="45" t="s">
        <v>1459</v>
      </c>
      <c r="C84" s="46"/>
      <c r="D84" s="46"/>
      <c r="E84" s="47"/>
      <c r="F84" s="48"/>
      <c r="G84" s="49"/>
      <c r="H84" s="49"/>
      <c r="I84" s="146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8"/>
      <c r="Z84" s="59"/>
      <c r="AA84" s="45" t="s">
        <v>1459</v>
      </c>
      <c r="AB84" s="46"/>
      <c r="AC84" s="46"/>
      <c r="AD84" s="47"/>
      <c r="AE84" s="48"/>
      <c r="AF84" s="49"/>
      <c r="AG84" s="49"/>
      <c r="AH84" s="146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8"/>
      <c r="AW84" s="59"/>
      <c r="AX84" s="45" t="s">
        <v>1459</v>
      </c>
      <c r="AY84" s="46"/>
      <c r="AZ84" s="46"/>
      <c r="BA84" s="47"/>
      <c r="BB84" s="48"/>
      <c r="BC84" s="49"/>
      <c r="BD84" s="49"/>
      <c r="BE84" s="146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8"/>
    </row>
    <row r="85" spans="1:73" s="71" customFormat="1" ht="15.75" thickTop="1" x14ac:dyDescent="0.25">
      <c r="A85" s="70"/>
      <c r="B85" s="71" t="s">
        <v>33</v>
      </c>
      <c r="D85" s="149" t="str">
        <f>INDEX(D79:R82,MATCH(B85,S79:S82,0),0)</f>
        <v>DECLAYE SACHA (85)</v>
      </c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Z85" s="72"/>
      <c r="AA85" s="71" t="s">
        <v>33</v>
      </c>
      <c r="AC85" s="149" t="str">
        <f>INDEX(AC79:AQ82,MATCH(AA85,AP79:AP82,0),0)</f>
        <v>MAILLEUX MARIUS (95)</v>
      </c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W85" s="72"/>
      <c r="AX85" s="71" t="s">
        <v>33</v>
      </c>
      <c r="AZ85" s="149">
        <f>INDEX(AZ79:BN82,MATCH(AX85,BO79:BO82,0),0)</f>
        <v>0</v>
      </c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</row>
    <row r="86" spans="1:73" ht="15" hidden="1" customHeight="1" x14ac:dyDescent="0.25"/>
    <row r="87" spans="1:73" ht="16.5" hidden="1" customHeight="1" thickTop="1" thickBot="1" x14ac:dyDescent="0.3">
      <c r="B87" s="51"/>
      <c r="C87" s="50" t="s">
        <v>1444</v>
      </c>
      <c r="D87" s="42"/>
      <c r="E87" s="42"/>
      <c r="F87" s="181"/>
      <c r="G87" s="181"/>
      <c r="H87" s="181"/>
      <c r="I87" s="182"/>
      <c r="J87" s="183" t="s">
        <v>1446</v>
      </c>
      <c r="K87" s="184"/>
      <c r="L87" s="184"/>
      <c r="M87" s="184"/>
      <c r="N87" s="184"/>
      <c r="O87" s="43" t="e">
        <f>INDEX('cal2015-2016'!$L:$L,MATCH(CONCATENATE($A$1,"H-cip",B87),'cal2015-2016'!$E:$E,0),0)</f>
        <v>#N/A</v>
      </c>
      <c r="P87" s="43"/>
      <c r="Q87" s="44"/>
      <c r="R87" s="44"/>
      <c r="S87" s="185"/>
      <c r="T87" s="186"/>
      <c r="U87" s="186"/>
      <c r="V87" s="186"/>
      <c r="W87" s="186"/>
      <c r="X87" s="187"/>
      <c r="Z87" s="59"/>
      <c r="AA87" s="51"/>
      <c r="AB87" s="50" t="s">
        <v>1444</v>
      </c>
      <c r="AC87" s="42"/>
      <c r="AD87" s="42"/>
      <c r="AE87" s="181"/>
      <c r="AF87" s="181"/>
      <c r="AG87" s="181"/>
      <c r="AH87" s="182"/>
      <c r="AI87" s="183" t="s">
        <v>1446</v>
      </c>
      <c r="AJ87" s="184"/>
      <c r="AK87" s="184"/>
      <c r="AL87" s="184"/>
      <c r="AM87" s="184"/>
      <c r="AN87" s="43"/>
      <c r="AO87" s="43"/>
      <c r="AP87" s="185"/>
      <c r="AQ87" s="186"/>
      <c r="AR87" s="186"/>
      <c r="AS87" s="186"/>
      <c r="AT87" s="186"/>
      <c r="AU87" s="187"/>
      <c r="AW87" s="59"/>
      <c r="AX87" s="51"/>
      <c r="AY87" s="50" t="s">
        <v>1444</v>
      </c>
      <c r="AZ87" s="42"/>
      <c r="BA87" s="42"/>
      <c r="BB87" s="181"/>
      <c r="BC87" s="181"/>
      <c r="BD87" s="181"/>
      <c r="BE87" s="182"/>
      <c r="BF87" s="183" t="s">
        <v>1446</v>
      </c>
      <c r="BG87" s="184"/>
      <c r="BH87" s="184"/>
      <c r="BI87" s="184"/>
      <c r="BJ87" s="184"/>
      <c r="BK87" s="43"/>
      <c r="BL87" s="43"/>
      <c r="BM87" s="44"/>
      <c r="BN87" s="44"/>
      <c r="BO87" s="185"/>
      <c r="BP87" s="186"/>
      <c r="BQ87" s="186"/>
      <c r="BR87" s="186"/>
      <c r="BS87" s="186"/>
      <c r="BT87" s="187"/>
    </row>
    <row r="88" spans="1:73" ht="15.75" hidden="1" customHeight="1" thickBot="1" x14ac:dyDescent="0.3">
      <c r="A88" s="61"/>
      <c r="B88" s="171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3"/>
      <c r="Y88" s="10"/>
      <c r="Z88" s="59"/>
      <c r="AA88" s="171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3"/>
      <c r="AV88" s="10"/>
      <c r="AW88" s="61"/>
      <c r="AX88" s="171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3"/>
      <c r="BU88" s="10"/>
    </row>
    <row r="89" spans="1:73" ht="15.75" hidden="1" customHeight="1" thickBot="1" x14ac:dyDescent="0.3">
      <c r="A89" s="58"/>
      <c r="B89" s="174"/>
      <c r="C89" s="175"/>
      <c r="D89" s="176"/>
      <c r="E89" s="177"/>
      <c r="F89" s="177"/>
      <c r="G89" s="177"/>
      <c r="H89" s="177"/>
      <c r="I89" s="177"/>
      <c r="J89" s="14" t="s">
        <v>520</v>
      </c>
      <c r="K89" s="177"/>
      <c r="L89" s="177"/>
      <c r="M89" s="177"/>
      <c r="N89" s="177"/>
      <c r="O89" s="177"/>
      <c r="P89" s="177"/>
      <c r="Q89" s="177"/>
      <c r="R89" s="177"/>
      <c r="S89" s="177"/>
      <c r="T89" s="178"/>
      <c r="U89" s="179" t="s">
        <v>1449</v>
      </c>
      <c r="V89" s="180"/>
      <c r="W89" s="179" t="s">
        <v>1450</v>
      </c>
      <c r="X89" s="180"/>
      <c r="Y89" s="54"/>
      <c r="Z89" s="59"/>
      <c r="AA89" s="174"/>
      <c r="AB89" s="175"/>
      <c r="AC89" s="176"/>
      <c r="AD89" s="177"/>
      <c r="AE89" s="177"/>
      <c r="AF89" s="177"/>
      <c r="AG89" s="177"/>
      <c r="AH89" s="177"/>
      <c r="AI89" s="14"/>
      <c r="AJ89" s="177"/>
      <c r="AK89" s="177"/>
      <c r="AL89" s="177"/>
      <c r="AM89" s="177"/>
      <c r="AN89" s="177"/>
      <c r="AO89" s="177"/>
      <c r="AP89" s="177"/>
      <c r="AQ89" s="178"/>
      <c r="AR89" s="179" t="s">
        <v>1449</v>
      </c>
      <c r="AS89" s="180"/>
      <c r="AT89" s="179" t="s">
        <v>1450</v>
      </c>
      <c r="AU89" s="180"/>
      <c r="AV89" s="54"/>
      <c r="AW89" s="61"/>
      <c r="AX89" s="174"/>
      <c r="AY89" s="175"/>
      <c r="AZ89" s="176"/>
      <c r="BA89" s="177"/>
      <c r="BB89" s="177"/>
      <c r="BC89" s="177"/>
      <c r="BD89" s="177"/>
      <c r="BE89" s="177"/>
      <c r="BF89" s="14"/>
      <c r="BG89" s="177"/>
      <c r="BH89" s="177"/>
      <c r="BI89" s="177"/>
      <c r="BJ89" s="177"/>
      <c r="BK89" s="177"/>
      <c r="BL89" s="177"/>
      <c r="BM89" s="177"/>
      <c r="BN89" s="177"/>
      <c r="BO89" s="177"/>
      <c r="BP89" s="178"/>
      <c r="BQ89" s="179" t="s">
        <v>1449</v>
      </c>
      <c r="BR89" s="180"/>
      <c r="BS89" s="179" t="s">
        <v>1450</v>
      </c>
      <c r="BT89" s="180"/>
      <c r="BU89" s="56"/>
    </row>
    <row r="90" spans="1:73" ht="18" hidden="1" customHeight="1" x14ac:dyDescent="0.25">
      <c r="B90" s="165">
        <v>1</v>
      </c>
      <c r="C90" s="166"/>
      <c r="D90" s="159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1"/>
      <c r="S90" s="150" t="s">
        <v>1453</v>
      </c>
      <c r="T90" s="151"/>
      <c r="U90" s="152" t="e">
        <f>INDEX(LF_H!$B:$B,MATCH(D90,LF_H!$F:$F,0),0)</f>
        <v>#N/A</v>
      </c>
      <c r="V90" s="153"/>
      <c r="W90" s="152" t="e">
        <f>INDEX(LF_H!$A:$A,MATCH(D90,LF_H!$F:$F,0),0)</f>
        <v>#N/A</v>
      </c>
      <c r="X90" s="154"/>
      <c r="Y90" s="52"/>
      <c r="Z90" s="59"/>
      <c r="AA90" s="165">
        <v>1</v>
      </c>
      <c r="AB90" s="166"/>
      <c r="AC90" s="159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50"/>
      <c r="AQ90" s="151"/>
      <c r="AR90" s="152" t="e">
        <f>INDEX(LF_H!$B:$B,MATCH(AC90,LF_H!$F:$F,0),0)</f>
        <v>#N/A</v>
      </c>
      <c r="AS90" s="153"/>
      <c r="AT90" s="152" t="e">
        <f>INDEX(LF_H!$A:$A,MATCH(AC90,LF_H!$F:$F,0),0)</f>
        <v>#N/A</v>
      </c>
      <c r="AU90" s="154"/>
      <c r="AV90" s="52"/>
      <c r="AW90" s="59"/>
      <c r="AX90" s="165">
        <v>1</v>
      </c>
      <c r="AY90" s="166"/>
      <c r="AZ90" s="159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1"/>
      <c r="BO90" s="150"/>
      <c r="BP90" s="151"/>
      <c r="BQ90" s="152" t="e">
        <f>INDEX(LF_H!$B:$B,MATCH(AZ90,LF_H!$F:$F,0),0)</f>
        <v>#N/A</v>
      </c>
      <c r="BR90" s="153"/>
      <c r="BS90" s="152" t="e">
        <f>INDEX(LF_H!$A:$A,MATCH(AZ90,LF_H!$F:$F,0),0)</f>
        <v>#N/A</v>
      </c>
      <c r="BT90" s="154"/>
      <c r="BU90" s="52"/>
    </row>
    <row r="91" spans="1:73" ht="18" hidden="1" customHeight="1" x14ac:dyDescent="0.25">
      <c r="B91" s="169">
        <v>2</v>
      </c>
      <c r="C91" s="170"/>
      <c r="D91" s="159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1"/>
      <c r="S91" s="150"/>
      <c r="T91" s="151"/>
      <c r="U91" s="152" t="e">
        <f>INDEX(LF_H!$B:$B,MATCH(D91,LF_H!$F:$F,0),0)</f>
        <v>#N/A</v>
      </c>
      <c r="V91" s="153"/>
      <c r="W91" s="152" t="e">
        <f>INDEX(LF_H!$A:$A,MATCH(D91,LF_H!$F:$F,0),0)</f>
        <v>#N/A</v>
      </c>
      <c r="X91" s="154"/>
      <c r="Y91" s="52"/>
      <c r="Z91" s="59"/>
      <c r="AA91" s="169">
        <v>2</v>
      </c>
      <c r="AB91" s="170"/>
      <c r="AC91" s="159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50"/>
      <c r="AQ91" s="151"/>
      <c r="AR91" s="152" t="e">
        <f>INDEX(LF_H!$B:$B,MATCH(AC91,LF_H!$F:$F,0),0)</f>
        <v>#N/A</v>
      </c>
      <c r="AS91" s="153"/>
      <c r="AT91" s="152" t="e">
        <f>INDEX(LF_H!$A:$A,MATCH(AC91,LF_H!$F:$F,0),0)</f>
        <v>#N/A</v>
      </c>
      <c r="AU91" s="154"/>
      <c r="AV91" s="52"/>
      <c r="AW91" s="59"/>
      <c r="AX91" s="169">
        <v>2</v>
      </c>
      <c r="AY91" s="170"/>
      <c r="AZ91" s="159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1"/>
      <c r="BO91" s="150"/>
      <c r="BP91" s="151"/>
      <c r="BQ91" s="152" t="e">
        <f>INDEX(LF_H!$B:$B,MATCH(AZ91,LF_H!$F:$F,0),0)</f>
        <v>#N/A</v>
      </c>
      <c r="BR91" s="153"/>
      <c r="BS91" s="152" t="e">
        <f>INDEX(LF_H!$A:$A,MATCH(AZ91,LF_H!$F:$F,0),0)</f>
        <v>#N/A</v>
      </c>
      <c r="BT91" s="154"/>
      <c r="BU91" s="52"/>
    </row>
    <row r="92" spans="1:73" ht="18" hidden="1" customHeight="1" x14ac:dyDescent="0.25">
      <c r="B92" s="169">
        <v>3</v>
      </c>
      <c r="C92" s="170"/>
      <c r="D92" s="159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1"/>
      <c r="S92" s="150"/>
      <c r="T92" s="151"/>
      <c r="U92" s="152" t="e">
        <f>INDEX(LF_H!$B:$B,MATCH(D92,LF_H!$F:$F,0),0)</f>
        <v>#N/A</v>
      </c>
      <c r="V92" s="153"/>
      <c r="W92" s="152" t="e">
        <f>INDEX(LF_H!$A:$A,MATCH(D92,LF_H!$F:$F,0),0)</f>
        <v>#N/A</v>
      </c>
      <c r="X92" s="154"/>
      <c r="Y92" s="52"/>
      <c r="Z92" s="59"/>
      <c r="AA92" s="169">
        <v>3</v>
      </c>
      <c r="AB92" s="170"/>
      <c r="AC92" s="159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50"/>
      <c r="AQ92" s="151"/>
      <c r="AR92" s="152" t="e">
        <f>INDEX(LF_H!$B:$B,MATCH(AC92,LF_H!$F:$F,0),0)</f>
        <v>#N/A</v>
      </c>
      <c r="AS92" s="153"/>
      <c r="AT92" s="152" t="e">
        <f>INDEX(LF_H!$A:$A,MATCH(AC92,LF_H!$F:$F,0),0)</f>
        <v>#N/A</v>
      </c>
      <c r="AU92" s="154"/>
      <c r="AV92" s="52"/>
      <c r="AW92" s="59"/>
      <c r="AX92" s="169">
        <v>3</v>
      </c>
      <c r="AY92" s="170"/>
      <c r="AZ92" s="159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1"/>
      <c r="BO92" s="150"/>
      <c r="BP92" s="151"/>
      <c r="BQ92" s="152" t="e">
        <f>INDEX(LF_H!$B:$B,MATCH(AZ92,LF_H!$F:$F,0),0)</f>
        <v>#N/A</v>
      </c>
      <c r="BR92" s="153"/>
      <c r="BS92" s="152" t="e">
        <f>INDEX(LF_H!$A:$A,MATCH(AZ92,LF_H!$F:$F,0),0)</f>
        <v>#N/A</v>
      </c>
      <c r="BT92" s="154"/>
      <c r="BU92" s="52"/>
    </row>
    <row r="93" spans="1:73" ht="18.75" hidden="1" customHeight="1" thickBot="1" x14ac:dyDescent="0.3">
      <c r="B93" s="157">
        <v>4</v>
      </c>
      <c r="C93" s="158"/>
      <c r="D93" s="159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1"/>
      <c r="S93" s="162"/>
      <c r="T93" s="163"/>
      <c r="U93" s="155" t="e">
        <f>INDEX(LF_H!$B:$B,MATCH(D93,LF_H!$F:$F,0),0)</f>
        <v>#N/A</v>
      </c>
      <c r="V93" s="164"/>
      <c r="W93" s="155" t="e">
        <f>INDEX(LF_H!$A:$A,MATCH(D93,LF_H!$F:$F,0),0)</f>
        <v>#N/A</v>
      </c>
      <c r="X93" s="156"/>
      <c r="Y93" s="52"/>
      <c r="Z93" s="59"/>
      <c r="AA93" s="157">
        <v>4</v>
      </c>
      <c r="AB93" s="158"/>
      <c r="AC93" s="159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2" t="s">
        <v>1453</v>
      </c>
      <c r="AQ93" s="163"/>
      <c r="AR93" s="155" t="e">
        <f>INDEX(LF_H!$B:$B,MATCH(AC93,LF_H!$F:$F,0),0)</f>
        <v>#N/A</v>
      </c>
      <c r="AS93" s="164"/>
      <c r="AT93" s="155" t="e">
        <f>INDEX(LF_H!$A:$A,MATCH(AC93,LF_H!$F:$F,0),0)</f>
        <v>#N/A</v>
      </c>
      <c r="AU93" s="156"/>
      <c r="AV93" s="52"/>
      <c r="AW93" s="59"/>
      <c r="AX93" s="157">
        <v>4</v>
      </c>
      <c r="AY93" s="158"/>
      <c r="AZ93" s="159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1"/>
      <c r="BO93" s="162" t="s">
        <v>1453</v>
      </c>
      <c r="BP93" s="163"/>
      <c r="BQ93" s="155" t="e">
        <f>INDEX(LF_H!$B:$B,MATCH(AZ93,LF_H!$F:$F,0),0)</f>
        <v>#N/A</v>
      </c>
      <c r="BR93" s="164"/>
      <c r="BS93" s="155" t="e">
        <f>INDEX(LF_H!$A:$A,MATCH(AZ93,LF_H!$F:$F,0),0)</f>
        <v>#N/A</v>
      </c>
      <c r="BT93" s="156"/>
      <c r="BU93" s="52"/>
    </row>
    <row r="94" spans="1:73" ht="19.5" hidden="1" customHeight="1" thickBot="1" x14ac:dyDescent="0.3">
      <c r="A94" s="62"/>
      <c r="B94" s="167" t="s">
        <v>1458</v>
      </c>
      <c r="C94" s="168"/>
      <c r="D94" s="140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89"/>
      <c r="T94" s="90"/>
      <c r="U94" s="142" t="str">
        <f>IF(D94="","",INDEX(LF_H!$B:$B,MATCH(D94,LF_H!$F:$F,0),0))</f>
        <v/>
      </c>
      <c r="V94" s="143"/>
      <c r="W94" s="144" t="str">
        <f>IF(D94="","",INDEX(LF_H!$A:$A,MATCH(D94,LF_H!$F:$F,0),0))</f>
        <v/>
      </c>
      <c r="X94" s="145"/>
      <c r="Y94" s="13"/>
      <c r="Z94" s="62"/>
      <c r="AA94" s="167" t="s">
        <v>1458</v>
      </c>
      <c r="AB94" s="168"/>
      <c r="AC94" s="140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89"/>
      <c r="AQ94" s="90"/>
      <c r="AR94" s="142" t="str">
        <f>IF(AC94="","",INDEX(LF_H!$B:$B,MATCH(AC94,LF_H!$F:$F,0),0))</f>
        <v/>
      </c>
      <c r="AS94" s="143"/>
      <c r="AT94" s="144" t="str">
        <f>IF(AC94="","",INDEX(LF_H!$A:$A,MATCH(AC94,LF_H!$F:$F,0),0))</f>
        <v/>
      </c>
      <c r="AU94" s="145"/>
      <c r="AV94" s="13"/>
      <c r="AW94" s="62"/>
      <c r="AX94" s="167" t="s">
        <v>1458</v>
      </c>
      <c r="AY94" s="168"/>
      <c r="AZ94" s="140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89"/>
      <c r="BP94" s="90"/>
      <c r="BQ94" s="142" t="str">
        <f>IF(AZ94="","",INDEX(LF_H!$B:$B,MATCH(AZ94,LF_H!$F:$F,0),0))</f>
        <v/>
      </c>
      <c r="BR94" s="143"/>
      <c r="BS94" s="144" t="str">
        <f>IF(AZ94="","",INDEX(LF_H!$A:$A,MATCH(AZ94,LF_H!$F:$F,0),0))</f>
        <v/>
      </c>
      <c r="BT94" s="145"/>
      <c r="BU94" s="13"/>
    </row>
    <row r="95" spans="1:73" ht="17.25" hidden="1" customHeight="1" thickBot="1" x14ac:dyDescent="0.3">
      <c r="B95" s="45" t="s">
        <v>1459</v>
      </c>
      <c r="C95" s="46"/>
      <c r="D95" s="46"/>
      <c r="E95" s="47"/>
      <c r="F95" s="48"/>
      <c r="G95" s="49"/>
      <c r="H95" s="49"/>
      <c r="I95" s="146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8"/>
      <c r="Z95" s="59"/>
      <c r="AA95" s="45" t="s">
        <v>1459</v>
      </c>
      <c r="AB95" s="46"/>
      <c r="AC95" s="46"/>
      <c r="AD95" s="47"/>
      <c r="AE95" s="48"/>
      <c r="AF95" s="49"/>
      <c r="AG95" s="49"/>
      <c r="AH95" s="146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8"/>
      <c r="AW95" s="59"/>
      <c r="AX95" s="45" t="s">
        <v>1459</v>
      </c>
      <c r="AY95" s="46"/>
      <c r="AZ95" s="46"/>
      <c r="BA95" s="47"/>
      <c r="BB95" s="48"/>
      <c r="BC95" s="49"/>
      <c r="BD95" s="49"/>
      <c r="BE95" s="146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7"/>
      <c r="BT95" s="148"/>
    </row>
    <row r="96" spans="1:73" s="71" customFormat="1" ht="15.75" hidden="1" customHeight="1" thickTop="1" x14ac:dyDescent="0.25">
      <c r="A96" s="70"/>
      <c r="B96" s="71" t="s">
        <v>33</v>
      </c>
      <c r="D96" s="149">
        <f>INDEX(D90:R93,MATCH(B96,S90:S93,0),0)</f>
        <v>0</v>
      </c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Z96" s="72"/>
      <c r="AA96" s="71" t="s">
        <v>33</v>
      </c>
      <c r="AC96" s="149">
        <f>INDEX(AC90:AQ93,MATCH(AA96,AP90:AP93,0),0)</f>
        <v>0</v>
      </c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W96" s="72"/>
      <c r="AX96" s="71" t="s">
        <v>33</v>
      </c>
      <c r="AZ96" s="149">
        <f>INDEX(AZ90:BN93,MATCH(AX96,BO90:BO93,0),0)</f>
        <v>0</v>
      </c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</row>
  </sheetData>
  <mergeCells count="863">
    <mergeCell ref="BS78:BT78"/>
    <mergeCell ref="D79:R79"/>
    <mergeCell ref="S79:T79"/>
    <mergeCell ref="AZ79:BN79"/>
    <mergeCell ref="BO79:BP79"/>
    <mergeCell ref="AJ78:AQ78"/>
    <mergeCell ref="AR78:AS78"/>
    <mergeCell ref="AT78:AU78"/>
    <mergeCell ref="AX78:AY78"/>
    <mergeCell ref="AZ78:BE78"/>
    <mergeCell ref="BG78:BP78"/>
    <mergeCell ref="D78:I78"/>
    <mergeCell ref="K78:T78"/>
    <mergeCell ref="U78:V78"/>
    <mergeCell ref="W78:X78"/>
    <mergeCell ref="AA78:AB78"/>
    <mergeCell ref="AC78:AH78"/>
    <mergeCell ref="AX79:AY79"/>
    <mergeCell ref="BQ79:BR79"/>
    <mergeCell ref="BS79:BT79"/>
    <mergeCell ref="BQ78:BR78"/>
    <mergeCell ref="AX69:AY69"/>
    <mergeCell ref="BQ69:BR69"/>
    <mergeCell ref="BS69:BT69"/>
    <mergeCell ref="AR69:AS69"/>
    <mergeCell ref="AT69:AU69"/>
    <mergeCell ref="BS73:BT73"/>
    <mergeCell ref="AT72:AU72"/>
    <mergeCell ref="AZ72:BN72"/>
    <mergeCell ref="BO72:BP72"/>
    <mergeCell ref="BQ72:BR72"/>
    <mergeCell ref="BS72:BT72"/>
    <mergeCell ref="AX72:AY72"/>
    <mergeCell ref="AZ73:BN73"/>
    <mergeCell ref="BQ73:BR73"/>
    <mergeCell ref="AR73:AS73"/>
    <mergeCell ref="AX68:AY68"/>
    <mergeCell ref="AZ68:BE68"/>
    <mergeCell ref="BG68:BP68"/>
    <mergeCell ref="D68:I68"/>
    <mergeCell ref="K68:T68"/>
    <mergeCell ref="U68:V68"/>
    <mergeCell ref="W68:X68"/>
    <mergeCell ref="AA68:AB68"/>
    <mergeCell ref="AC68:AH68"/>
    <mergeCell ref="BS83:BT83"/>
    <mergeCell ref="AT82:AU82"/>
    <mergeCell ref="AZ82:BN82"/>
    <mergeCell ref="BO82:BP82"/>
    <mergeCell ref="BQ82:BR82"/>
    <mergeCell ref="BS82:BT82"/>
    <mergeCell ref="D83:R83"/>
    <mergeCell ref="U83:V83"/>
    <mergeCell ref="AR83:AS83"/>
    <mergeCell ref="AZ83:BN83"/>
    <mergeCell ref="BQ83:BR83"/>
    <mergeCell ref="AC58:AO58"/>
    <mergeCell ref="AP58:AQ58"/>
    <mergeCell ref="AC59:AO59"/>
    <mergeCell ref="AP59:AQ59"/>
    <mergeCell ref="AZ70:BN70"/>
    <mergeCell ref="BO70:BP70"/>
    <mergeCell ref="BQ70:BR70"/>
    <mergeCell ref="BS70:BT70"/>
    <mergeCell ref="D71:R71"/>
    <mergeCell ref="S71:T71"/>
    <mergeCell ref="U71:V71"/>
    <mergeCell ref="AR71:AS71"/>
    <mergeCell ref="D70:R70"/>
    <mergeCell ref="S70:T70"/>
    <mergeCell ref="U70:V70"/>
    <mergeCell ref="AR70:AS70"/>
    <mergeCell ref="AT71:AU71"/>
    <mergeCell ref="AZ71:BN71"/>
    <mergeCell ref="BO71:BP71"/>
    <mergeCell ref="BQ71:BR71"/>
    <mergeCell ref="BS71:BT71"/>
    <mergeCell ref="AI66:AM66"/>
    <mergeCell ref="AP66:AU66"/>
    <mergeCell ref="BB66:BE66"/>
    <mergeCell ref="AT59:AU59"/>
    <mergeCell ref="AX59:AY59"/>
    <mergeCell ref="AZ59:BN59"/>
    <mergeCell ref="BO59:BP59"/>
    <mergeCell ref="BQ59:BR59"/>
    <mergeCell ref="BS59:BT59"/>
    <mergeCell ref="D60:R60"/>
    <mergeCell ref="S60:T60"/>
    <mergeCell ref="U60:V60"/>
    <mergeCell ref="AR60:AS60"/>
    <mergeCell ref="AT60:AU60"/>
    <mergeCell ref="AZ60:BN60"/>
    <mergeCell ref="BO60:BP60"/>
    <mergeCell ref="AA56:AU56"/>
    <mergeCell ref="AX56:BT56"/>
    <mergeCell ref="F55:I55"/>
    <mergeCell ref="J55:N55"/>
    <mergeCell ref="S55:X55"/>
    <mergeCell ref="AE55:AH55"/>
    <mergeCell ref="AI55:AM55"/>
    <mergeCell ref="AP55:AU55"/>
    <mergeCell ref="AC57:AH57"/>
    <mergeCell ref="AJ57:AQ57"/>
    <mergeCell ref="AR57:AS57"/>
    <mergeCell ref="AT57:AU57"/>
    <mergeCell ref="AX57:AY57"/>
    <mergeCell ref="AZ57:BE57"/>
    <mergeCell ref="D57:I57"/>
    <mergeCell ref="K57:T57"/>
    <mergeCell ref="U57:V57"/>
    <mergeCell ref="W57:X57"/>
    <mergeCell ref="AA57:AB57"/>
    <mergeCell ref="BQ50:BR50"/>
    <mergeCell ref="BS50:BT50"/>
    <mergeCell ref="D52:R52"/>
    <mergeCell ref="U52:V52"/>
    <mergeCell ref="AC52:AO52"/>
    <mergeCell ref="AR52:AS52"/>
    <mergeCell ref="AT52:AU52"/>
    <mergeCell ref="AZ52:BN52"/>
    <mergeCell ref="D51:R51"/>
    <mergeCell ref="S51:T51"/>
    <mergeCell ref="U51:V51"/>
    <mergeCell ref="AR51:AS51"/>
    <mergeCell ref="AT51:AU51"/>
    <mergeCell ref="BQ52:BR52"/>
    <mergeCell ref="BS52:BT52"/>
    <mergeCell ref="AJ47:AQ47"/>
    <mergeCell ref="AR47:AS47"/>
    <mergeCell ref="AT47:AU47"/>
    <mergeCell ref="AX47:AY47"/>
    <mergeCell ref="AZ48:BN48"/>
    <mergeCell ref="BO48:BP48"/>
    <mergeCell ref="BQ48:BR48"/>
    <mergeCell ref="BS48:BT48"/>
    <mergeCell ref="D49:R49"/>
    <mergeCell ref="S49:T49"/>
    <mergeCell ref="U49:V49"/>
    <mergeCell ref="W49:X49"/>
    <mergeCell ref="AR49:AS49"/>
    <mergeCell ref="W48:X48"/>
    <mergeCell ref="AA48:AB48"/>
    <mergeCell ref="AR48:AS48"/>
    <mergeCell ref="AT48:AU48"/>
    <mergeCell ref="AX48:AY48"/>
    <mergeCell ref="BQ49:BR49"/>
    <mergeCell ref="BS49:BT49"/>
    <mergeCell ref="AX49:AY49"/>
    <mergeCell ref="AZ49:BN49"/>
    <mergeCell ref="BO49:BP49"/>
    <mergeCell ref="D48:R48"/>
    <mergeCell ref="B47:C47"/>
    <mergeCell ref="D47:I47"/>
    <mergeCell ref="K47:T47"/>
    <mergeCell ref="U47:V47"/>
    <mergeCell ref="W47:X47"/>
    <mergeCell ref="F45:I45"/>
    <mergeCell ref="J45:N45"/>
    <mergeCell ref="S45:X45"/>
    <mergeCell ref="AE45:AH45"/>
    <mergeCell ref="AA47:AB47"/>
    <mergeCell ref="AC47:AH47"/>
    <mergeCell ref="BS41:BT41"/>
    <mergeCell ref="B40:C40"/>
    <mergeCell ref="D40:R40"/>
    <mergeCell ref="S40:T40"/>
    <mergeCell ref="U40:V40"/>
    <mergeCell ref="W40:X40"/>
    <mergeCell ref="BF45:BJ45"/>
    <mergeCell ref="BO45:BT45"/>
    <mergeCell ref="B46:X46"/>
    <mergeCell ref="AA46:AU46"/>
    <mergeCell ref="AX46:BT46"/>
    <mergeCell ref="AI45:AM45"/>
    <mergeCell ref="AP45:AU45"/>
    <mergeCell ref="BB45:BE45"/>
    <mergeCell ref="B38:C38"/>
    <mergeCell ref="D38:R38"/>
    <mergeCell ref="S38:T38"/>
    <mergeCell ref="U38:V38"/>
    <mergeCell ref="W38:X38"/>
    <mergeCell ref="AA38:AB38"/>
    <mergeCell ref="BS40:BT40"/>
    <mergeCell ref="B41:C41"/>
    <mergeCell ref="D41:R41"/>
    <mergeCell ref="U41:V41"/>
    <mergeCell ref="W41:X41"/>
    <mergeCell ref="AA41:AB41"/>
    <mergeCell ref="AC41:AO41"/>
    <mergeCell ref="AR41:AS41"/>
    <mergeCell ref="AT41:AU41"/>
    <mergeCell ref="AX41:AY41"/>
    <mergeCell ref="AR40:AS40"/>
    <mergeCell ref="AT40:AU40"/>
    <mergeCell ref="AX40:AY40"/>
    <mergeCell ref="AZ40:BN40"/>
    <mergeCell ref="BO40:BP40"/>
    <mergeCell ref="BQ40:BR40"/>
    <mergeCell ref="AZ41:BN41"/>
    <mergeCell ref="BQ41:BR41"/>
    <mergeCell ref="B39:C39"/>
    <mergeCell ref="D39:R39"/>
    <mergeCell ref="S39:T39"/>
    <mergeCell ref="U39:V39"/>
    <mergeCell ref="W39:X39"/>
    <mergeCell ref="BO39:BP39"/>
    <mergeCell ref="BQ39:BR39"/>
    <mergeCell ref="BS39:BT39"/>
    <mergeCell ref="AR39:AS39"/>
    <mergeCell ref="AT39:AU39"/>
    <mergeCell ref="AX39:AY39"/>
    <mergeCell ref="AZ39:BN39"/>
    <mergeCell ref="AX38:AY38"/>
    <mergeCell ref="AZ38:BN38"/>
    <mergeCell ref="BO38:BP38"/>
    <mergeCell ref="BQ38:BR38"/>
    <mergeCell ref="AA40:AB40"/>
    <mergeCell ref="AA39:AB39"/>
    <mergeCell ref="BS38:BT38"/>
    <mergeCell ref="AR38:AS38"/>
    <mergeCell ref="AT38:AU38"/>
    <mergeCell ref="BS36:BT36"/>
    <mergeCell ref="B37:C37"/>
    <mergeCell ref="D37:R37"/>
    <mergeCell ref="S37:T37"/>
    <mergeCell ref="U37:V37"/>
    <mergeCell ref="W37:X37"/>
    <mergeCell ref="AA37:AB37"/>
    <mergeCell ref="AC36:AH36"/>
    <mergeCell ref="AJ36:AQ36"/>
    <mergeCell ref="AR36:AS36"/>
    <mergeCell ref="AT36:AU36"/>
    <mergeCell ref="AX36:AY36"/>
    <mergeCell ref="AZ36:BE36"/>
    <mergeCell ref="B36:C36"/>
    <mergeCell ref="D36:I36"/>
    <mergeCell ref="K36:T36"/>
    <mergeCell ref="U36:V36"/>
    <mergeCell ref="W36:X36"/>
    <mergeCell ref="AA36:AB36"/>
    <mergeCell ref="BS37:BT37"/>
    <mergeCell ref="AR37:AS37"/>
    <mergeCell ref="AZ27:BN27"/>
    <mergeCell ref="BO27:BP27"/>
    <mergeCell ref="BQ27:BR27"/>
    <mergeCell ref="U29:V29"/>
    <mergeCell ref="W29:X29"/>
    <mergeCell ref="AR29:AS29"/>
    <mergeCell ref="AT29:AU29"/>
    <mergeCell ref="AP29:AQ29"/>
    <mergeCell ref="AT37:AU37"/>
    <mergeCell ref="AX37:AY37"/>
    <mergeCell ref="AZ37:BN37"/>
    <mergeCell ref="BO37:BP37"/>
    <mergeCell ref="BQ37:BR37"/>
    <mergeCell ref="AX30:AY30"/>
    <mergeCell ref="AZ30:BN30"/>
    <mergeCell ref="BO30:BP30"/>
    <mergeCell ref="BQ30:BR30"/>
    <mergeCell ref="BB34:BE34"/>
    <mergeCell ref="BF34:BJ34"/>
    <mergeCell ref="BO34:BT34"/>
    <mergeCell ref="B35:X35"/>
    <mergeCell ref="AA35:AU35"/>
    <mergeCell ref="AX35:BT35"/>
    <mergeCell ref="F34:I34"/>
    <mergeCell ref="B28:C28"/>
    <mergeCell ref="BS30:BT30"/>
    <mergeCell ref="BS31:BT31"/>
    <mergeCell ref="B30:C30"/>
    <mergeCell ref="D30:R30"/>
    <mergeCell ref="S30:T30"/>
    <mergeCell ref="U30:V30"/>
    <mergeCell ref="W30:X30"/>
    <mergeCell ref="AA30:AB30"/>
    <mergeCell ref="AR30:AS30"/>
    <mergeCell ref="AC31:AO31"/>
    <mergeCell ref="AR31:AS31"/>
    <mergeCell ref="AT31:AU31"/>
    <mergeCell ref="AX31:AY31"/>
    <mergeCell ref="AZ31:BN31"/>
    <mergeCell ref="BQ31:BR31"/>
    <mergeCell ref="AT30:AU30"/>
    <mergeCell ref="AC28:AO28"/>
    <mergeCell ref="AC29:AO29"/>
    <mergeCell ref="AC30:AO30"/>
    <mergeCell ref="AP28:AQ28"/>
    <mergeCell ref="AX29:AY29"/>
    <mergeCell ref="AZ29:BN29"/>
    <mergeCell ref="BO29:BP29"/>
    <mergeCell ref="BS27:BT27"/>
    <mergeCell ref="D28:R28"/>
    <mergeCell ref="S28:T28"/>
    <mergeCell ref="U28:V28"/>
    <mergeCell ref="D27:R27"/>
    <mergeCell ref="S27:T27"/>
    <mergeCell ref="U27:V27"/>
    <mergeCell ref="AR27:AS27"/>
    <mergeCell ref="AR26:AS26"/>
    <mergeCell ref="AT26:AU26"/>
    <mergeCell ref="AZ26:BE26"/>
    <mergeCell ref="BG26:BP26"/>
    <mergeCell ref="BQ26:BR26"/>
    <mergeCell ref="BS26:BT26"/>
    <mergeCell ref="AX28:AY28"/>
    <mergeCell ref="AR28:AS28"/>
    <mergeCell ref="AT28:AU28"/>
    <mergeCell ref="AZ28:BN28"/>
    <mergeCell ref="BO28:BP28"/>
    <mergeCell ref="W28:X28"/>
    <mergeCell ref="AA28:AB28"/>
    <mergeCell ref="BQ28:BR28"/>
    <mergeCell ref="BS28:BT28"/>
    <mergeCell ref="AT27:AU27"/>
    <mergeCell ref="AC8:AO8"/>
    <mergeCell ref="AC9:AO9"/>
    <mergeCell ref="AC16:AO16"/>
    <mergeCell ref="AC17:AO17"/>
    <mergeCell ref="AC18:AO18"/>
    <mergeCell ref="BF24:BJ24"/>
    <mergeCell ref="BO24:BT24"/>
    <mergeCell ref="B25:X25"/>
    <mergeCell ref="AA25:AU25"/>
    <mergeCell ref="AX25:BT25"/>
    <mergeCell ref="BB24:BE24"/>
    <mergeCell ref="BS8:BT8"/>
    <mergeCell ref="BQ10:BR10"/>
    <mergeCell ref="AZ8:BN8"/>
    <mergeCell ref="BO8:BP8"/>
    <mergeCell ref="AX9:AY9"/>
    <mergeCell ref="AZ9:BN9"/>
    <mergeCell ref="BO9:BP9"/>
    <mergeCell ref="AX10:AY10"/>
    <mergeCell ref="AZ10:BN10"/>
    <mergeCell ref="BQ9:BR9"/>
    <mergeCell ref="AI13:AM13"/>
    <mergeCell ref="AP13:AU13"/>
    <mergeCell ref="AA19:AB19"/>
    <mergeCell ref="B80:C80"/>
    <mergeCell ref="W80:X80"/>
    <mergeCell ref="AA80:AB80"/>
    <mergeCell ref="AR79:AS79"/>
    <mergeCell ref="AT79:AU79"/>
    <mergeCell ref="BS9:BT9"/>
    <mergeCell ref="BQ7:BR7"/>
    <mergeCell ref="BS7:BT7"/>
    <mergeCell ref="AZ7:BN7"/>
    <mergeCell ref="BO7:BP7"/>
    <mergeCell ref="AX8:AY8"/>
    <mergeCell ref="AA8:AB8"/>
    <mergeCell ref="AR8:AS8"/>
    <mergeCell ref="AX7:AY7"/>
    <mergeCell ref="AA7:AB7"/>
    <mergeCell ref="AR7:AS7"/>
    <mergeCell ref="AT7:AU7"/>
    <mergeCell ref="AA10:AB10"/>
    <mergeCell ref="AC10:AO10"/>
    <mergeCell ref="AR10:AS10"/>
    <mergeCell ref="AR9:AS9"/>
    <mergeCell ref="AT9:AU9"/>
    <mergeCell ref="BS10:BT10"/>
    <mergeCell ref="BQ8:BR8"/>
    <mergeCell ref="B83:C83"/>
    <mergeCell ref="W83:X83"/>
    <mergeCell ref="AA83:AB83"/>
    <mergeCell ref="AC83:AO83"/>
    <mergeCell ref="B82:C82"/>
    <mergeCell ref="W82:X82"/>
    <mergeCell ref="AA82:AB82"/>
    <mergeCell ref="AX82:AY82"/>
    <mergeCell ref="B81:C81"/>
    <mergeCell ref="W81:X81"/>
    <mergeCell ref="AA81:AB81"/>
    <mergeCell ref="AX81:AY81"/>
    <mergeCell ref="D82:R82"/>
    <mergeCell ref="S82:T82"/>
    <mergeCell ref="U82:V82"/>
    <mergeCell ref="AR82:AS82"/>
    <mergeCell ref="AP82:AQ82"/>
    <mergeCell ref="D81:R81"/>
    <mergeCell ref="S81:T81"/>
    <mergeCell ref="U81:V81"/>
    <mergeCell ref="AR81:AS81"/>
    <mergeCell ref="AT81:AU81"/>
    <mergeCell ref="AX83:AY83"/>
    <mergeCell ref="AT83:AU83"/>
    <mergeCell ref="BE74:BT74"/>
    <mergeCell ref="BB76:BE76"/>
    <mergeCell ref="BF76:BJ76"/>
    <mergeCell ref="BO76:BT76"/>
    <mergeCell ref="B77:X77"/>
    <mergeCell ref="AA77:AU77"/>
    <mergeCell ref="AX77:BT77"/>
    <mergeCell ref="F76:I76"/>
    <mergeCell ref="J76:N76"/>
    <mergeCell ref="S76:X76"/>
    <mergeCell ref="AE76:AH76"/>
    <mergeCell ref="AI76:AM76"/>
    <mergeCell ref="AP76:AU76"/>
    <mergeCell ref="B79:C79"/>
    <mergeCell ref="AA79:AB79"/>
    <mergeCell ref="U79:V79"/>
    <mergeCell ref="W79:X79"/>
    <mergeCell ref="B78:C78"/>
    <mergeCell ref="AX73:AY73"/>
    <mergeCell ref="AT73:AU73"/>
    <mergeCell ref="D72:R72"/>
    <mergeCell ref="S72:T72"/>
    <mergeCell ref="U72:V72"/>
    <mergeCell ref="AR72:AS72"/>
    <mergeCell ref="I74:X74"/>
    <mergeCell ref="AH74:AU74"/>
    <mergeCell ref="D73:R73"/>
    <mergeCell ref="B72:C72"/>
    <mergeCell ref="W72:X72"/>
    <mergeCell ref="AA72:AB72"/>
    <mergeCell ref="B73:C73"/>
    <mergeCell ref="W73:X73"/>
    <mergeCell ref="AA73:AB73"/>
    <mergeCell ref="AC73:AO73"/>
    <mergeCell ref="U73:V73"/>
    <mergeCell ref="B69:C69"/>
    <mergeCell ref="AA69:AB69"/>
    <mergeCell ref="U69:V69"/>
    <mergeCell ref="W69:X69"/>
    <mergeCell ref="B68:C68"/>
    <mergeCell ref="B71:C71"/>
    <mergeCell ref="W71:X71"/>
    <mergeCell ref="AA71:AB71"/>
    <mergeCell ref="AX67:BT67"/>
    <mergeCell ref="AX71:AY71"/>
    <mergeCell ref="AX70:AY70"/>
    <mergeCell ref="B70:C70"/>
    <mergeCell ref="W70:X70"/>
    <mergeCell ref="AA70:AB70"/>
    <mergeCell ref="AT70:AU70"/>
    <mergeCell ref="BQ68:BR68"/>
    <mergeCell ref="BS68:BT68"/>
    <mergeCell ref="D69:R69"/>
    <mergeCell ref="S69:T69"/>
    <mergeCell ref="AZ69:BN69"/>
    <mergeCell ref="BO69:BP69"/>
    <mergeCell ref="AJ68:AQ68"/>
    <mergeCell ref="AR68:AS68"/>
    <mergeCell ref="AT68:AU68"/>
    <mergeCell ref="BQ62:BR62"/>
    <mergeCell ref="BS62:BT62"/>
    <mergeCell ref="B62:C62"/>
    <mergeCell ref="W62:X62"/>
    <mergeCell ref="AA62:AB62"/>
    <mergeCell ref="AX62:AY62"/>
    <mergeCell ref="B67:X67"/>
    <mergeCell ref="AA67:AU67"/>
    <mergeCell ref="D62:R62"/>
    <mergeCell ref="U62:V62"/>
    <mergeCell ref="AC62:AO62"/>
    <mergeCell ref="AR62:AS62"/>
    <mergeCell ref="AT62:AU62"/>
    <mergeCell ref="AZ62:BN62"/>
    <mergeCell ref="F66:I66"/>
    <mergeCell ref="J66:N66"/>
    <mergeCell ref="S66:X66"/>
    <mergeCell ref="AE66:AH66"/>
    <mergeCell ref="BF66:BJ66"/>
    <mergeCell ref="BO66:BT66"/>
    <mergeCell ref="B61:C61"/>
    <mergeCell ref="W61:X61"/>
    <mergeCell ref="AA61:AB61"/>
    <mergeCell ref="AX61:AY61"/>
    <mergeCell ref="AX60:AY60"/>
    <mergeCell ref="BQ60:BR60"/>
    <mergeCell ref="BS60:BT60"/>
    <mergeCell ref="B60:C60"/>
    <mergeCell ref="W60:X60"/>
    <mergeCell ref="AA60:AB60"/>
    <mergeCell ref="D61:R61"/>
    <mergeCell ref="S61:T61"/>
    <mergeCell ref="U61:V61"/>
    <mergeCell ref="AR61:AS61"/>
    <mergeCell ref="AT61:AU61"/>
    <mergeCell ref="AZ61:BN61"/>
    <mergeCell ref="AC60:AO60"/>
    <mergeCell ref="AP60:AQ60"/>
    <mergeCell ref="AC61:AO61"/>
    <mergeCell ref="AP61:AQ61"/>
    <mergeCell ref="BO61:BP61"/>
    <mergeCell ref="BQ61:BR61"/>
    <mergeCell ref="BS61:BT61"/>
    <mergeCell ref="B59:C59"/>
    <mergeCell ref="AA59:AB59"/>
    <mergeCell ref="B58:C58"/>
    <mergeCell ref="D58:R58"/>
    <mergeCell ref="S58:T58"/>
    <mergeCell ref="U58:V58"/>
    <mergeCell ref="BG57:BP57"/>
    <mergeCell ref="BQ57:BR57"/>
    <mergeCell ref="BS57:BT57"/>
    <mergeCell ref="B57:C57"/>
    <mergeCell ref="AZ58:BN58"/>
    <mergeCell ref="BO58:BP58"/>
    <mergeCell ref="BQ58:BR58"/>
    <mergeCell ref="BS58:BT58"/>
    <mergeCell ref="D59:R59"/>
    <mergeCell ref="S59:T59"/>
    <mergeCell ref="U59:V59"/>
    <mergeCell ref="W59:X59"/>
    <mergeCell ref="AR59:AS59"/>
    <mergeCell ref="W58:X58"/>
    <mergeCell ref="AA58:AB58"/>
    <mergeCell ref="AR58:AS58"/>
    <mergeCell ref="AT58:AU58"/>
    <mergeCell ref="AX58:AY58"/>
    <mergeCell ref="B52:C52"/>
    <mergeCell ref="W52:X52"/>
    <mergeCell ref="AA52:AB52"/>
    <mergeCell ref="AX52:AY52"/>
    <mergeCell ref="AZ51:BN51"/>
    <mergeCell ref="BO51:BP51"/>
    <mergeCell ref="BQ51:BR51"/>
    <mergeCell ref="BS51:BT51"/>
    <mergeCell ref="B51:C51"/>
    <mergeCell ref="W51:X51"/>
    <mergeCell ref="AA51:AB51"/>
    <mergeCell ref="AX51:AY51"/>
    <mergeCell ref="B49:C49"/>
    <mergeCell ref="AA49:AB49"/>
    <mergeCell ref="D50:R50"/>
    <mergeCell ref="S50:T50"/>
    <mergeCell ref="U50:V50"/>
    <mergeCell ref="AR50:AS50"/>
    <mergeCell ref="AT50:AU50"/>
    <mergeCell ref="AZ50:BN50"/>
    <mergeCell ref="BO50:BP50"/>
    <mergeCell ref="AX50:AY50"/>
    <mergeCell ref="W50:X50"/>
    <mergeCell ref="AA50:AB50"/>
    <mergeCell ref="AT49:AU49"/>
    <mergeCell ref="B29:C29"/>
    <mergeCell ref="AA29:AB29"/>
    <mergeCell ref="I32:X32"/>
    <mergeCell ref="AI32:AU32"/>
    <mergeCell ref="BE32:BT32"/>
    <mergeCell ref="I42:X42"/>
    <mergeCell ref="AH42:AU42"/>
    <mergeCell ref="BE42:BT42"/>
    <mergeCell ref="BS29:BT29"/>
    <mergeCell ref="B31:C31"/>
    <mergeCell ref="D31:R31"/>
    <mergeCell ref="U31:V31"/>
    <mergeCell ref="W31:X31"/>
    <mergeCell ref="AA31:AB31"/>
    <mergeCell ref="D29:R29"/>
    <mergeCell ref="S29:T29"/>
    <mergeCell ref="BQ29:BR29"/>
    <mergeCell ref="J34:N34"/>
    <mergeCell ref="S34:X34"/>
    <mergeCell ref="AE34:AH34"/>
    <mergeCell ref="AI34:AM34"/>
    <mergeCell ref="AP34:AU34"/>
    <mergeCell ref="BG36:BP36"/>
    <mergeCell ref="BQ36:BR36"/>
    <mergeCell ref="B27:C27"/>
    <mergeCell ref="W27:X27"/>
    <mergeCell ref="AA27:AB27"/>
    <mergeCell ref="AX27:AY27"/>
    <mergeCell ref="B26:C26"/>
    <mergeCell ref="W26:X26"/>
    <mergeCell ref="AA26:AB26"/>
    <mergeCell ref="AX26:AY26"/>
    <mergeCell ref="AE24:AH24"/>
    <mergeCell ref="AI24:AM24"/>
    <mergeCell ref="AP24:AU24"/>
    <mergeCell ref="F24:I24"/>
    <mergeCell ref="J24:N24"/>
    <mergeCell ref="S24:X24"/>
    <mergeCell ref="AC27:AO27"/>
    <mergeCell ref="AP27:AQ27"/>
    <mergeCell ref="D26:I26"/>
    <mergeCell ref="K26:T26"/>
    <mergeCell ref="U26:V26"/>
    <mergeCell ref="AC26:AH26"/>
    <mergeCell ref="AJ26:AQ26"/>
    <mergeCell ref="AC19:AO19"/>
    <mergeCell ref="AR19:AS19"/>
    <mergeCell ref="AT19:AU19"/>
    <mergeCell ref="AA17:AB17"/>
    <mergeCell ref="AR17:AS17"/>
    <mergeCell ref="AT17:AU17"/>
    <mergeCell ref="AP19:AQ19"/>
    <mergeCell ref="AA20:AB20"/>
    <mergeCell ref="AC20:AO20"/>
    <mergeCell ref="AR20:AS20"/>
    <mergeCell ref="AT20:AU20"/>
    <mergeCell ref="AA16:AB16"/>
    <mergeCell ref="AR16:AS16"/>
    <mergeCell ref="AT16:AU16"/>
    <mergeCell ref="D12:R12"/>
    <mergeCell ref="AC12:AQ12"/>
    <mergeCell ref="AZ12:BN12"/>
    <mergeCell ref="AA15:AB15"/>
    <mergeCell ref="AC15:AH15"/>
    <mergeCell ref="AJ15:AQ15"/>
    <mergeCell ref="AR15:AS15"/>
    <mergeCell ref="AT15:AU15"/>
    <mergeCell ref="D9:R9"/>
    <mergeCell ref="S9:T9"/>
    <mergeCell ref="U9:V9"/>
    <mergeCell ref="W9:X9"/>
    <mergeCell ref="AX6:AY6"/>
    <mergeCell ref="AT6:AU6"/>
    <mergeCell ref="B8:C8"/>
    <mergeCell ref="D8:R8"/>
    <mergeCell ref="S8:T8"/>
    <mergeCell ref="U8:V8"/>
    <mergeCell ref="W8:X8"/>
    <mergeCell ref="B7:C7"/>
    <mergeCell ref="D7:R7"/>
    <mergeCell ref="S7:T7"/>
    <mergeCell ref="U7:V7"/>
    <mergeCell ref="W7:X7"/>
    <mergeCell ref="W6:X6"/>
    <mergeCell ref="AC6:AH6"/>
    <mergeCell ref="AJ6:AQ6"/>
    <mergeCell ref="AR6:AS6"/>
    <mergeCell ref="AT8:AU8"/>
    <mergeCell ref="AA9:AB9"/>
    <mergeCell ref="AA6:AB6"/>
    <mergeCell ref="AC7:AO7"/>
    <mergeCell ref="A2:BU2"/>
    <mergeCell ref="F4:I4"/>
    <mergeCell ref="J4:N4"/>
    <mergeCell ref="S4:X4"/>
    <mergeCell ref="B6:C6"/>
    <mergeCell ref="D6:I6"/>
    <mergeCell ref="K6:T6"/>
    <mergeCell ref="U6:V6"/>
    <mergeCell ref="A1:B1"/>
    <mergeCell ref="B5:X5"/>
    <mergeCell ref="BS6:BT6"/>
    <mergeCell ref="BO4:BT4"/>
    <mergeCell ref="BB4:BE4"/>
    <mergeCell ref="BF4:BJ4"/>
    <mergeCell ref="AX5:BT5"/>
    <mergeCell ref="AZ6:BE6"/>
    <mergeCell ref="BG6:BP6"/>
    <mergeCell ref="BQ6:BR6"/>
    <mergeCell ref="AE4:AH4"/>
    <mergeCell ref="AI4:AM4"/>
    <mergeCell ref="AP4:AU4"/>
    <mergeCell ref="AA5:AU5"/>
    <mergeCell ref="C1:BU1"/>
    <mergeCell ref="AX80:AY80"/>
    <mergeCell ref="AT80:AU80"/>
    <mergeCell ref="AZ80:BN80"/>
    <mergeCell ref="BO80:BP80"/>
    <mergeCell ref="BQ80:BR80"/>
    <mergeCell ref="BS80:BT80"/>
    <mergeCell ref="D80:R80"/>
    <mergeCell ref="S80:T80"/>
    <mergeCell ref="U80:V80"/>
    <mergeCell ref="AR80:AS80"/>
    <mergeCell ref="AZ81:BN81"/>
    <mergeCell ref="BO81:BP81"/>
    <mergeCell ref="BQ81:BR81"/>
    <mergeCell ref="BS81:BT81"/>
    <mergeCell ref="D33:R33"/>
    <mergeCell ref="AC33:AQ33"/>
    <mergeCell ref="AZ33:BN33"/>
    <mergeCell ref="D43:R43"/>
    <mergeCell ref="AC43:AQ43"/>
    <mergeCell ref="AZ43:BN43"/>
    <mergeCell ref="D54:R54"/>
    <mergeCell ref="AC54:AQ54"/>
    <mergeCell ref="AZ54:BN54"/>
    <mergeCell ref="AC48:AO48"/>
    <mergeCell ref="AP48:AQ48"/>
    <mergeCell ref="AC49:AO49"/>
    <mergeCell ref="AP49:AQ49"/>
    <mergeCell ref="AC50:AO50"/>
    <mergeCell ref="AP50:AQ50"/>
    <mergeCell ref="AC51:AO51"/>
    <mergeCell ref="AP51:AQ51"/>
    <mergeCell ref="I53:X53"/>
    <mergeCell ref="AH53:AU53"/>
    <mergeCell ref="BE53:BT53"/>
    <mergeCell ref="S48:T48"/>
    <mergeCell ref="U48:V48"/>
    <mergeCell ref="AZ47:BE47"/>
    <mergeCell ref="D75:R75"/>
    <mergeCell ref="AC75:AQ75"/>
    <mergeCell ref="AZ75:BN75"/>
    <mergeCell ref="D85:R85"/>
    <mergeCell ref="AC85:AQ85"/>
    <mergeCell ref="AZ85:BN85"/>
    <mergeCell ref="AC69:AO69"/>
    <mergeCell ref="AP69:AQ69"/>
    <mergeCell ref="AC70:AO70"/>
    <mergeCell ref="AP70:AQ70"/>
    <mergeCell ref="AC71:AO71"/>
    <mergeCell ref="AP71:AQ71"/>
    <mergeCell ref="AC72:AO72"/>
    <mergeCell ref="AP72:AQ72"/>
    <mergeCell ref="AC79:AO79"/>
    <mergeCell ref="AP79:AQ79"/>
    <mergeCell ref="AC80:AO80"/>
    <mergeCell ref="AP80:AQ80"/>
    <mergeCell ref="AC81:AO81"/>
    <mergeCell ref="AP81:AQ81"/>
    <mergeCell ref="AC82:AO82"/>
    <mergeCell ref="I84:X84"/>
    <mergeCell ref="AH84:AU84"/>
    <mergeCell ref="BE84:BT84"/>
    <mergeCell ref="AC38:AO38"/>
    <mergeCell ref="AP38:AQ38"/>
    <mergeCell ref="AC39:AO39"/>
    <mergeCell ref="AP39:AQ39"/>
    <mergeCell ref="AC40:AO40"/>
    <mergeCell ref="AP40:AQ40"/>
    <mergeCell ref="D64:R64"/>
    <mergeCell ref="AC64:AQ64"/>
    <mergeCell ref="AZ64:BN64"/>
    <mergeCell ref="I63:X63"/>
    <mergeCell ref="AH63:AU63"/>
    <mergeCell ref="BE63:BT63"/>
    <mergeCell ref="BB55:BE55"/>
    <mergeCell ref="BF55:BJ55"/>
    <mergeCell ref="BO55:BT55"/>
    <mergeCell ref="B56:X56"/>
    <mergeCell ref="B48:C48"/>
    <mergeCell ref="BG47:BP47"/>
    <mergeCell ref="BQ47:BR47"/>
    <mergeCell ref="BS47:BT47"/>
    <mergeCell ref="B50:C50"/>
    <mergeCell ref="AP7:AQ7"/>
    <mergeCell ref="AP8:AQ8"/>
    <mergeCell ref="AP9:AQ9"/>
    <mergeCell ref="AP16:AQ16"/>
    <mergeCell ref="AP17:AQ17"/>
    <mergeCell ref="AP18:AQ18"/>
    <mergeCell ref="AP30:AQ30"/>
    <mergeCell ref="AC37:AO37"/>
    <mergeCell ref="AP37:AQ37"/>
    <mergeCell ref="A22:BU22"/>
    <mergeCell ref="AR18:AS18"/>
    <mergeCell ref="AT18:AU18"/>
    <mergeCell ref="AA18:AB18"/>
    <mergeCell ref="AA14:AU14"/>
    <mergeCell ref="B10:C10"/>
    <mergeCell ref="U10:V10"/>
    <mergeCell ref="W10:X10"/>
    <mergeCell ref="I11:X11"/>
    <mergeCell ref="AH11:AU11"/>
    <mergeCell ref="BE11:BT11"/>
    <mergeCell ref="D10:R10"/>
    <mergeCell ref="AT10:AU10"/>
    <mergeCell ref="AE13:AH13"/>
    <mergeCell ref="B9:C9"/>
    <mergeCell ref="F87:I87"/>
    <mergeCell ref="J87:N87"/>
    <mergeCell ref="S87:X87"/>
    <mergeCell ref="AE87:AH87"/>
    <mergeCell ref="AI87:AM87"/>
    <mergeCell ref="AP87:AU87"/>
    <mergeCell ref="BB87:BE87"/>
    <mergeCell ref="BF87:BJ87"/>
    <mergeCell ref="BO87:BT87"/>
    <mergeCell ref="S90:T90"/>
    <mergeCell ref="U90:V90"/>
    <mergeCell ref="W90:X90"/>
    <mergeCell ref="AA90:AB90"/>
    <mergeCell ref="B88:X88"/>
    <mergeCell ref="AA88:AU88"/>
    <mergeCell ref="AX88:BT88"/>
    <mergeCell ref="B89:C89"/>
    <mergeCell ref="D89:I89"/>
    <mergeCell ref="K89:T89"/>
    <mergeCell ref="U89:V89"/>
    <mergeCell ref="W89:X89"/>
    <mergeCell ref="AA89:AB89"/>
    <mergeCell ref="AC89:AH89"/>
    <mergeCell ref="AJ89:AQ89"/>
    <mergeCell ref="AR89:AS89"/>
    <mergeCell ref="AT89:AU89"/>
    <mergeCell ref="AX89:AY89"/>
    <mergeCell ref="AZ89:BE89"/>
    <mergeCell ref="BG89:BP89"/>
    <mergeCell ref="BQ89:BR89"/>
    <mergeCell ref="BS89:BT89"/>
    <mergeCell ref="AR90:AS90"/>
    <mergeCell ref="AT92:AU92"/>
    <mergeCell ref="AX92:AY92"/>
    <mergeCell ref="AZ92:BN92"/>
    <mergeCell ref="BO90:BP90"/>
    <mergeCell ref="BQ90:BR90"/>
    <mergeCell ref="BS90:BT90"/>
    <mergeCell ref="B91:C91"/>
    <mergeCell ref="D91:R91"/>
    <mergeCell ref="S91:T91"/>
    <mergeCell ref="U91:V91"/>
    <mergeCell ref="W91:X91"/>
    <mergeCell ref="AA91:AB91"/>
    <mergeCell ref="AC91:AO91"/>
    <mergeCell ref="AP91:AQ91"/>
    <mergeCell ref="AR91:AS91"/>
    <mergeCell ref="AT91:AU91"/>
    <mergeCell ref="AX91:AY91"/>
    <mergeCell ref="AZ91:BN91"/>
    <mergeCell ref="BO91:BP91"/>
    <mergeCell ref="BQ91:BR91"/>
    <mergeCell ref="BS91:BT91"/>
    <mergeCell ref="B90:C90"/>
    <mergeCell ref="D90:R90"/>
    <mergeCell ref="B92:C92"/>
    <mergeCell ref="D92:R92"/>
    <mergeCell ref="S92:T92"/>
    <mergeCell ref="U92:V92"/>
    <mergeCell ref="W92:X92"/>
    <mergeCell ref="AA92:AB92"/>
    <mergeCell ref="AC92:AO92"/>
    <mergeCell ref="AP92:AQ92"/>
    <mergeCell ref="AR92:AS92"/>
    <mergeCell ref="B93:C93"/>
    <mergeCell ref="D93:R93"/>
    <mergeCell ref="S93:T93"/>
    <mergeCell ref="U93:V93"/>
    <mergeCell ref="W93:X93"/>
    <mergeCell ref="AA93:AB93"/>
    <mergeCell ref="AC93:AO93"/>
    <mergeCell ref="AP93:AQ93"/>
    <mergeCell ref="AR93:AS93"/>
    <mergeCell ref="B94:C94"/>
    <mergeCell ref="D94:R94"/>
    <mergeCell ref="U94:V94"/>
    <mergeCell ref="W94:X94"/>
    <mergeCell ref="AA94:AB94"/>
    <mergeCell ref="AC94:AO94"/>
    <mergeCell ref="AR94:AS94"/>
    <mergeCell ref="AT94:AU94"/>
    <mergeCell ref="AX94:AY94"/>
    <mergeCell ref="AH21:AU21"/>
    <mergeCell ref="AZ94:BN94"/>
    <mergeCell ref="BQ94:BR94"/>
    <mergeCell ref="BS94:BT94"/>
    <mergeCell ref="I95:X95"/>
    <mergeCell ref="AH95:AU95"/>
    <mergeCell ref="BE95:BT95"/>
    <mergeCell ref="D96:R96"/>
    <mergeCell ref="AC96:AQ96"/>
    <mergeCell ref="AZ96:BN96"/>
    <mergeCell ref="BO92:BP92"/>
    <mergeCell ref="BQ92:BR92"/>
    <mergeCell ref="BS92:BT92"/>
    <mergeCell ref="AT93:AU93"/>
    <mergeCell ref="AX93:AY93"/>
    <mergeCell ref="AZ93:BN93"/>
    <mergeCell ref="BO93:BP93"/>
    <mergeCell ref="BQ93:BR93"/>
    <mergeCell ref="BS93:BT93"/>
    <mergeCell ref="AT90:AU90"/>
    <mergeCell ref="AX90:AY90"/>
    <mergeCell ref="AZ90:BN90"/>
    <mergeCell ref="AC90:AO90"/>
    <mergeCell ref="AP90:AQ90"/>
  </mergeCells>
  <conditionalFormatting sqref="D7:R9 AC7:AO9 D27:R30 AC27:AO30 AZ27:BN30 D37:R40 AC37:AO40 AZ37:BN40 D48:R51 AC48:AO51 AZ48:BN51 D58:R61 AC58:AO61 AZ58:BN61 D69:R72 AC69:AO72 AZ69:BN72 D79:R82 AC79:AO82">
    <cfRule type="duplicateValues" dxfId="80" priority="1"/>
  </conditionalFormatting>
  <dataValidations count="3">
    <dataValidation type="list" allowBlank="1" showInputMessage="1" showErrorMessage="1" sqref="AZ7:BN10">
      <formula1>#REF!</formula1>
    </dataValidation>
    <dataValidation type="list" allowBlank="1" showInputMessage="1" showErrorMessage="1" sqref="D90:R93 AZ79:BN82 AZ90:BN93 AC90:AC93 AC16:AC19">
      <formula1>#REF!</formula1>
    </dataValidation>
    <dataValidation type="list" allowBlank="1" showInputMessage="1" showErrorMessage="1" sqref="AC94 AC20 AZ94 D94">
      <formula1>#REF!</formula1>
    </dataValidation>
  </dataValidations>
  <pageMargins left="7.874015748031496E-2" right="7.874015748031496E-2" top="0.19685039370078741" bottom="0.15748031496062992" header="0.31496062992125984" footer="0.31496062992125984"/>
  <pageSetup paperSize="9" scale="95" orientation="landscape" verticalDpi="300" r:id="rId1"/>
  <rowBreaks count="2" manualBreakCount="2">
    <brk id="33" max="16383" man="1"/>
    <brk id="6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LF_D!$F$2:$F$15</xm:f>
          </x14:formula1>
          <xm:sqref>D7:R7 D7:R9 AC7:AO9 D10:R10 AC10:AO10</xm:sqref>
        </x14:dataValidation>
        <x14:dataValidation type="list" allowBlank="1" showInputMessage="1" showErrorMessage="1">
          <x14:formula1>
            <xm:f>LF_H!$F$2:$F$97</xm:f>
          </x14:formula1>
          <xm:sqref>D27:R30 AC27:AO30 D37:R40 AC37:AO40 D48:R51 AC48:AO51 D58:R61 AC58:AO61 D69:R72 AC69:AO72 D79:R81 D79:R81 AC79:AO82 D82:R82 AZ27:BN30 AZ27:BN30 AZ37:BN40 AZ48:BN51 AZ58:BN61 AZ69:BN72 D31:R31 AC31:AO31 AZ31:BN31 D41:R41 AC41:AO41 AZ41:BN41 D52:R52 AC52:AO52 AZ52:BN52 D62:R62 AC62:AO62 AZ62:BN62 D73:R73 AC73:AO73 AZ73:BN73 D83:R83 AC83:AO83 AZ83:BN83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94"/>
  <sheetViews>
    <sheetView topLeftCell="A19" workbookViewId="0">
      <selection activeCell="AO40" sqref="AO40:AP40"/>
    </sheetView>
  </sheetViews>
  <sheetFormatPr baseColWidth="10" defaultColWidth="1.85546875" defaultRowHeight="15" x14ac:dyDescent="0.25"/>
  <cols>
    <col min="1" max="1" width="1.140625" customWidth="1"/>
    <col min="2" max="10" width="2.42578125" style="15" customWidth="1"/>
    <col min="11" max="12" width="3" style="15" customWidth="1"/>
    <col min="13" max="48" width="2.42578125" style="15" customWidth="1"/>
    <col min="49" max="50" width="3" style="15" customWidth="1"/>
    <col min="51" max="56" width="2.42578125" style="15" customWidth="1"/>
    <col min="57" max="57" width="1.28515625" style="15" customWidth="1"/>
    <col min="58" max="58" width="1.140625" customWidth="1"/>
    <col min="59" max="63" width="2.42578125" customWidth="1"/>
    <col min="256" max="256" width="1.140625" customWidth="1"/>
    <col min="257" max="266" width="2.42578125" customWidth="1"/>
    <col min="267" max="268" width="3" customWidth="1"/>
    <col min="269" max="304" width="2.42578125" customWidth="1"/>
    <col min="305" max="306" width="3" customWidth="1"/>
    <col min="307" max="319" width="2.42578125" customWidth="1"/>
    <col min="512" max="512" width="1.140625" customWidth="1"/>
    <col min="513" max="522" width="2.42578125" customWidth="1"/>
    <col min="523" max="524" width="3" customWidth="1"/>
    <col min="525" max="560" width="2.42578125" customWidth="1"/>
    <col min="561" max="562" width="3" customWidth="1"/>
    <col min="563" max="575" width="2.42578125" customWidth="1"/>
    <col min="768" max="768" width="1.140625" customWidth="1"/>
    <col min="769" max="778" width="2.42578125" customWidth="1"/>
    <col min="779" max="780" width="3" customWidth="1"/>
    <col min="781" max="816" width="2.42578125" customWidth="1"/>
    <col min="817" max="818" width="3" customWidth="1"/>
    <col min="819" max="831" width="2.42578125" customWidth="1"/>
    <col min="1024" max="1024" width="1.140625" customWidth="1"/>
    <col min="1025" max="1034" width="2.42578125" customWidth="1"/>
    <col min="1035" max="1036" width="3" customWidth="1"/>
    <col min="1037" max="1072" width="2.42578125" customWidth="1"/>
    <col min="1073" max="1074" width="3" customWidth="1"/>
    <col min="1075" max="1087" width="2.42578125" customWidth="1"/>
    <col min="1280" max="1280" width="1.140625" customWidth="1"/>
    <col min="1281" max="1290" width="2.42578125" customWidth="1"/>
    <col min="1291" max="1292" width="3" customWidth="1"/>
    <col min="1293" max="1328" width="2.42578125" customWidth="1"/>
    <col min="1329" max="1330" width="3" customWidth="1"/>
    <col min="1331" max="1343" width="2.42578125" customWidth="1"/>
    <col min="1536" max="1536" width="1.140625" customWidth="1"/>
    <col min="1537" max="1546" width="2.42578125" customWidth="1"/>
    <col min="1547" max="1548" width="3" customWidth="1"/>
    <col min="1549" max="1584" width="2.42578125" customWidth="1"/>
    <col min="1585" max="1586" width="3" customWidth="1"/>
    <col min="1587" max="1599" width="2.42578125" customWidth="1"/>
    <col min="1792" max="1792" width="1.140625" customWidth="1"/>
    <col min="1793" max="1802" width="2.42578125" customWidth="1"/>
    <col min="1803" max="1804" width="3" customWidth="1"/>
    <col min="1805" max="1840" width="2.42578125" customWidth="1"/>
    <col min="1841" max="1842" width="3" customWidth="1"/>
    <col min="1843" max="1855" width="2.42578125" customWidth="1"/>
    <col min="2048" max="2048" width="1.140625" customWidth="1"/>
    <col min="2049" max="2058" width="2.42578125" customWidth="1"/>
    <col min="2059" max="2060" width="3" customWidth="1"/>
    <col min="2061" max="2096" width="2.42578125" customWidth="1"/>
    <col min="2097" max="2098" width="3" customWidth="1"/>
    <col min="2099" max="2111" width="2.42578125" customWidth="1"/>
    <col min="2304" max="2304" width="1.140625" customWidth="1"/>
    <col min="2305" max="2314" width="2.42578125" customWidth="1"/>
    <col min="2315" max="2316" width="3" customWidth="1"/>
    <col min="2317" max="2352" width="2.42578125" customWidth="1"/>
    <col min="2353" max="2354" width="3" customWidth="1"/>
    <col min="2355" max="2367" width="2.42578125" customWidth="1"/>
    <col min="2560" max="2560" width="1.140625" customWidth="1"/>
    <col min="2561" max="2570" width="2.42578125" customWidth="1"/>
    <col min="2571" max="2572" width="3" customWidth="1"/>
    <col min="2573" max="2608" width="2.42578125" customWidth="1"/>
    <col min="2609" max="2610" width="3" customWidth="1"/>
    <col min="2611" max="2623" width="2.42578125" customWidth="1"/>
    <col min="2816" max="2816" width="1.140625" customWidth="1"/>
    <col min="2817" max="2826" width="2.42578125" customWidth="1"/>
    <col min="2827" max="2828" width="3" customWidth="1"/>
    <col min="2829" max="2864" width="2.42578125" customWidth="1"/>
    <col min="2865" max="2866" width="3" customWidth="1"/>
    <col min="2867" max="2879" width="2.42578125" customWidth="1"/>
    <col min="3072" max="3072" width="1.140625" customWidth="1"/>
    <col min="3073" max="3082" width="2.42578125" customWidth="1"/>
    <col min="3083" max="3084" width="3" customWidth="1"/>
    <col min="3085" max="3120" width="2.42578125" customWidth="1"/>
    <col min="3121" max="3122" width="3" customWidth="1"/>
    <col min="3123" max="3135" width="2.42578125" customWidth="1"/>
    <col min="3328" max="3328" width="1.140625" customWidth="1"/>
    <col min="3329" max="3338" width="2.42578125" customWidth="1"/>
    <col min="3339" max="3340" width="3" customWidth="1"/>
    <col min="3341" max="3376" width="2.42578125" customWidth="1"/>
    <col min="3377" max="3378" width="3" customWidth="1"/>
    <col min="3379" max="3391" width="2.42578125" customWidth="1"/>
    <col min="3584" max="3584" width="1.140625" customWidth="1"/>
    <col min="3585" max="3594" width="2.42578125" customWidth="1"/>
    <col min="3595" max="3596" width="3" customWidth="1"/>
    <col min="3597" max="3632" width="2.42578125" customWidth="1"/>
    <col min="3633" max="3634" width="3" customWidth="1"/>
    <col min="3635" max="3647" width="2.42578125" customWidth="1"/>
    <col min="3840" max="3840" width="1.140625" customWidth="1"/>
    <col min="3841" max="3850" width="2.42578125" customWidth="1"/>
    <col min="3851" max="3852" width="3" customWidth="1"/>
    <col min="3853" max="3888" width="2.42578125" customWidth="1"/>
    <col min="3889" max="3890" width="3" customWidth="1"/>
    <col min="3891" max="3903" width="2.42578125" customWidth="1"/>
    <col min="4096" max="4096" width="1.140625" customWidth="1"/>
    <col min="4097" max="4106" width="2.42578125" customWidth="1"/>
    <col min="4107" max="4108" width="3" customWidth="1"/>
    <col min="4109" max="4144" width="2.42578125" customWidth="1"/>
    <col min="4145" max="4146" width="3" customWidth="1"/>
    <col min="4147" max="4159" width="2.42578125" customWidth="1"/>
    <col min="4352" max="4352" width="1.140625" customWidth="1"/>
    <col min="4353" max="4362" width="2.42578125" customWidth="1"/>
    <col min="4363" max="4364" width="3" customWidth="1"/>
    <col min="4365" max="4400" width="2.42578125" customWidth="1"/>
    <col min="4401" max="4402" width="3" customWidth="1"/>
    <col min="4403" max="4415" width="2.42578125" customWidth="1"/>
    <col min="4608" max="4608" width="1.140625" customWidth="1"/>
    <col min="4609" max="4618" width="2.42578125" customWidth="1"/>
    <col min="4619" max="4620" width="3" customWidth="1"/>
    <col min="4621" max="4656" width="2.42578125" customWidth="1"/>
    <col min="4657" max="4658" width="3" customWidth="1"/>
    <col min="4659" max="4671" width="2.42578125" customWidth="1"/>
    <col min="4864" max="4864" width="1.140625" customWidth="1"/>
    <col min="4865" max="4874" width="2.42578125" customWidth="1"/>
    <col min="4875" max="4876" width="3" customWidth="1"/>
    <col min="4877" max="4912" width="2.42578125" customWidth="1"/>
    <col min="4913" max="4914" width="3" customWidth="1"/>
    <col min="4915" max="4927" width="2.42578125" customWidth="1"/>
    <col min="5120" max="5120" width="1.140625" customWidth="1"/>
    <col min="5121" max="5130" width="2.42578125" customWidth="1"/>
    <col min="5131" max="5132" width="3" customWidth="1"/>
    <col min="5133" max="5168" width="2.42578125" customWidth="1"/>
    <col min="5169" max="5170" width="3" customWidth="1"/>
    <col min="5171" max="5183" width="2.42578125" customWidth="1"/>
    <col min="5376" max="5376" width="1.140625" customWidth="1"/>
    <col min="5377" max="5386" width="2.42578125" customWidth="1"/>
    <col min="5387" max="5388" width="3" customWidth="1"/>
    <col min="5389" max="5424" width="2.42578125" customWidth="1"/>
    <col min="5425" max="5426" width="3" customWidth="1"/>
    <col min="5427" max="5439" width="2.42578125" customWidth="1"/>
    <col min="5632" max="5632" width="1.140625" customWidth="1"/>
    <col min="5633" max="5642" width="2.42578125" customWidth="1"/>
    <col min="5643" max="5644" width="3" customWidth="1"/>
    <col min="5645" max="5680" width="2.42578125" customWidth="1"/>
    <col min="5681" max="5682" width="3" customWidth="1"/>
    <col min="5683" max="5695" width="2.42578125" customWidth="1"/>
    <col min="5888" max="5888" width="1.140625" customWidth="1"/>
    <col min="5889" max="5898" width="2.42578125" customWidth="1"/>
    <col min="5899" max="5900" width="3" customWidth="1"/>
    <col min="5901" max="5936" width="2.42578125" customWidth="1"/>
    <col min="5937" max="5938" width="3" customWidth="1"/>
    <col min="5939" max="5951" width="2.42578125" customWidth="1"/>
    <col min="6144" max="6144" width="1.140625" customWidth="1"/>
    <col min="6145" max="6154" width="2.42578125" customWidth="1"/>
    <col min="6155" max="6156" width="3" customWidth="1"/>
    <col min="6157" max="6192" width="2.42578125" customWidth="1"/>
    <col min="6193" max="6194" width="3" customWidth="1"/>
    <col min="6195" max="6207" width="2.42578125" customWidth="1"/>
    <col min="6400" max="6400" width="1.140625" customWidth="1"/>
    <col min="6401" max="6410" width="2.42578125" customWidth="1"/>
    <col min="6411" max="6412" width="3" customWidth="1"/>
    <col min="6413" max="6448" width="2.42578125" customWidth="1"/>
    <col min="6449" max="6450" width="3" customWidth="1"/>
    <col min="6451" max="6463" width="2.42578125" customWidth="1"/>
    <col min="6656" max="6656" width="1.140625" customWidth="1"/>
    <col min="6657" max="6666" width="2.42578125" customWidth="1"/>
    <col min="6667" max="6668" width="3" customWidth="1"/>
    <col min="6669" max="6704" width="2.42578125" customWidth="1"/>
    <col min="6705" max="6706" width="3" customWidth="1"/>
    <col min="6707" max="6719" width="2.42578125" customWidth="1"/>
    <col min="6912" max="6912" width="1.140625" customWidth="1"/>
    <col min="6913" max="6922" width="2.42578125" customWidth="1"/>
    <col min="6923" max="6924" width="3" customWidth="1"/>
    <col min="6925" max="6960" width="2.42578125" customWidth="1"/>
    <col min="6961" max="6962" width="3" customWidth="1"/>
    <col min="6963" max="6975" width="2.42578125" customWidth="1"/>
    <col min="7168" max="7168" width="1.140625" customWidth="1"/>
    <col min="7169" max="7178" width="2.42578125" customWidth="1"/>
    <col min="7179" max="7180" width="3" customWidth="1"/>
    <col min="7181" max="7216" width="2.42578125" customWidth="1"/>
    <col min="7217" max="7218" width="3" customWidth="1"/>
    <col min="7219" max="7231" width="2.42578125" customWidth="1"/>
    <col min="7424" max="7424" width="1.140625" customWidth="1"/>
    <col min="7425" max="7434" width="2.42578125" customWidth="1"/>
    <col min="7435" max="7436" width="3" customWidth="1"/>
    <col min="7437" max="7472" width="2.42578125" customWidth="1"/>
    <col min="7473" max="7474" width="3" customWidth="1"/>
    <col min="7475" max="7487" width="2.42578125" customWidth="1"/>
    <col min="7680" max="7680" width="1.140625" customWidth="1"/>
    <col min="7681" max="7690" width="2.42578125" customWidth="1"/>
    <col min="7691" max="7692" width="3" customWidth="1"/>
    <col min="7693" max="7728" width="2.42578125" customWidth="1"/>
    <col min="7729" max="7730" width="3" customWidth="1"/>
    <col min="7731" max="7743" width="2.42578125" customWidth="1"/>
    <col min="7936" max="7936" width="1.140625" customWidth="1"/>
    <col min="7937" max="7946" width="2.42578125" customWidth="1"/>
    <col min="7947" max="7948" width="3" customWidth="1"/>
    <col min="7949" max="7984" width="2.42578125" customWidth="1"/>
    <col min="7985" max="7986" width="3" customWidth="1"/>
    <col min="7987" max="7999" width="2.42578125" customWidth="1"/>
    <col min="8192" max="8192" width="1.140625" customWidth="1"/>
    <col min="8193" max="8202" width="2.42578125" customWidth="1"/>
    <col min="8203" max="8204" width="3" customWidth="1"/>
    <col min="8205" max="8240" width="2.42578125" customWidth="1"/>
    <col min="8241" max="8242" width="3" customWidth="1"/>
    <col min="8243" max="8255" width="2.42578125" customWidth="1"/>
    <col min="8448" max="8448" width="1.140625" customWidth="1"/>
    <col min="8449" max="8458" width="2.42578125" customWidth="1"/>
    <col min="8459" max="8460" width="3" customWidth="1"/>
    <col min="8461" max="8496" width="2.42578125" customWidth="1"/>
    <col min="8497" max="8498" width="3" customWidth="1"/>
    <col min="8499" max="8511" width="2.42578125" customWidth="1"/>
    <col min="8704" max="8704" width="1.140625" customWidth="1"/>
    <col min="8705" max="8714" width="2.42578125" customWidth="1"/>
    <col min="8715" max="8716" width="3" customWidth="1"/>
    <col min="8717" max="8752" width="2.42578125" customWidth="1"/>
    <col min="8753" max="8754" width="3" customWidth="1"/>
    <col min="8755" max="8767" width="2.42578125" customWidth="1"/>
    <col min="8960" max="8960" width="1.140625" customWidth="1"/>
    <col min="8961" max="8970" width="2.42578125" customWidth="1"/>
    <col min="8971" max="8972" width="3" customWidth="1"/>
    <col min="8973" max="9008" width="2.42578125" customWidth="1"/>
    <col min="9009" max="9010" width="3" customWidth="1"/>
    <col min="9011" max="9023" width="2.42578125" customWidth="1"/>
    <col min="9216" max="9216" width="1.140625" customWidth="1"/>
    <col min="9217" max="9226" width="2.42578125" customWidth="1"/>
    <col min="9227" max="9228" width="3" customWidth="1"/>
    <col min="9229" max="9264" width="2.42578125" customWidth="1"/>
    <col min="9265" max="9266" width="3" customWidth="1"/>
    <col min="9267" max="9279" width="2.42578125" customWidth="1"/>
    <col min="9472" max="9472" width="1.140625" customWidth="1"/>
    <col min="9473" max="9482" width="2.42578125" customWidth="1"/>
    <col min="9483" max="9484" width="3" customWidth="1"/>
    <col min="9485" max="9520" width="2.42578125" customWidth="1"/>
    <col min="9521" max="9522" width="3" customWidth="1"/>
    <col min="9523" max="9535" width="2.42578125" customWidth="1"/>
    <col min="9728" max="9728" width="1.140625" customWidth="1"/>
    <col min="9729" max="9738" width="2.42578125" customWidth="1"/>
    <col min="9739" max="9740" width="3" customWidth="1"/>
    <col min="9741" max="9776" width="2.42578125" customWidth="1"/>
    <col min="9777" max="9778" width="3" customWidth="1"/>
    <col min="9779" max="9791" width="2.42578125" customWidth="1"/>
    <col min="9984" max="9984" width="1.140625" customWidth="1"/>
    <col min="9985" max="9994" width="2.42578125" customWidth="1"/>
    <col min="9995" max="9996" width="3" customWidth="1"/>
    <col min="9997" max="10032" width="2.42578125" customWidth="1"/>
    <col min="10033" max="10034" width="3" customWidth="1"/>
    <col min="10035" max="10047" width="2.42578125" customWidth="1"/>
    <col min="10240" max="10240" width="1.140625" customWidth="1"/>
    <col min="10241" max="10250" width="2.42578125" customWidth="1"/>
    <col min="10251" max="10252" width="3" customWidth="1"/>
    <col min="10253" max="10288" width="2.42578125" customWidth="1"/>
    <col min="10289" max="10290" width="3" customWidth="1"/>
    <col min="10291" max="10303" width="2.42578125" customWidth="1"/>
    <col min="10496" max="10496" width="1.140625" customWidth="1"/>
    <col min="10497" max="10506" width="2.42578125" customWidth="1"/>
    <col min="10507" max="10508" width="3" customWidth="1"/>
    <col min="10509" max="10544" width="2.42578125" customWidth="1"/>
    <col min="10545" max="10546" width="3" customWidth="1"/>
    <col min="10547" max="10559" width="2.42578125" customWidth="1"/>
    <col min="10752" max="10752" width="1.140625" customWidth="1"/>
    <col min="10753" max="10762" width="2.42578125" customWidth="1"/>
    <col min="10763" max="10764" width="3" customWidth="1"/>
    <col min="10765" max="10800" width="2.42578125" customWidth="1"/>
    <col min="10801" max="10802" width="3" customWidth="1"/>
    <col min="10803" max="10815" width="2.42578125" customWidth="1"/>
    <col min="11008" max="11008" width="1.140625" customWidth="1"/>
    <col min="11009" max="11018" width="2.42578125" customWidth="1"/>
    <col min="11019" max="11020" width="3" customWidth="1"/>
    <col min="11021" max="11056" width="2.42578125" customWidth="1"/>
    <col min="11057" max="11058" width="3" customWidth="1"/>
    <col min="11059" max="11071" width="2.42578125" customWidth="1"/>
    <col min="11264" max="11264" width="1.140625" customWidth="1"/>
    <col min="11265" max="11274" width="2.42578125" customWidth="1"/>
    <col min="11275" max="11276" width="3" customWidth="1"/>
    <col min="11277" max="11312" width="2.42578125" customWidth="1"/>
    <col min="11313" max="11314" width="3" customWidth="1"/>
    <col min="11315" max="11327" width="2.42578125" customWidth="1"/>
    <col min="11520" max="11520" width="1.140625" customWidth="1"/>
    <col min="11521" max="11530" width="2.42578125" customWidth="1"/>
    <col min="11531" max="11532" width="3" customWidth="1"/>
    <col min="11533" max="11568" width="2.42578125" customWidth="1"/>
    <col min="11569" max="11570" width="3" customWidth="1"/>
    <col min="11571" max="11583" width="2.42578125" customWidth="1"/>
    <col min="11776" max="11776" width="1.140625" customWidth="1"/>
    <col min="11777" max="11786" width="2.42578125" customWidth="1"/>
    <col min="11787" max="11788" width="3" customWidth="1"/>
    <col min="11789" max="11824" width="2.42578125" customWidth="1"/>
    <col min="11825" max="11826" width="3" customWidth="1"/>
    <col min="11827" max="11839" width="2.42578125" customWidth="1"/>
    <col min="12032" max="12032" width="1.140625" customWidth="1"/>
    <col min="12033" max="12042" width="2.42578125" customWidth="1"/>
    <col min="12043" max="12044" width="3" customWidth="1"/>
    <col min="12045" max="12080" width="2.42578125" customWidth="1"/>
    <col min="12081" max="12082" width="3" customWidth="1"/>
    <col min="12083" max="12095" width="2.42578125" customWidth="1"/>
    <col min="12288" max="12288" width="1.140625" customWidth="1"/>
    <col min="12289" max="12298" width="2.42578125" customWidth="1"/>
    <col min="12299" max="12300" width="3" customWidth="1"/>
    <col min="12301" max="12336" width="2.42578125" customWidth="1"/>
    <col min="12337" max="12338" width="3" customWidth="1"/>
    <col min="12339" max="12351" width="2.42578125" customWidth="1"/>
    <col min="12544" max="12544" width="1.140625" customWidth="1"/>
    <col min="12545" max="12554" width="2.42578125" customWidth="1"/>
    <col min="12555" max="12556" width="3" customWidth="1"/>
    <col min="12557" max="12592" width="2.42578125" customWidth="1"/>
    <col min="12593" max="12594" width="3" customWidth="1"/>
    <col min="12595" max="12607" width="2.42578125" customWidth="1"/>
    <col min="12800" max="12800" width="1.140625" customWidth="1"/>
    <col min="12801" max="12810" width="2.42578125" customWidth="1"/>
    <col min="12811" max="12812" width="3" customWidth="1"/>
    <col min="12813" max="12848" width="2.42578125" customWidth="1"/>
    <col min="12849" max="12850" width="3" customWidth="1"/>
    <col min="12851" max="12863" width="2.42578125" customWidth="1"/>
    <col min="13056" max="13056" width="1.140625" customWidth="1"/>
    <col min="13057" max="13066" width="2.42578125" customWidth="1"/>
    <col min="13067" max="13068" width="3" customWidth="1"/>
    <col min="13069" max="13104" width="2.42578125" customWidth="1"/>
    <col min="13105" max="13106" width="3" customWidth="1"/>
    <col min="13107" max="13119" width="2.42578125" customWidth="1"/>
    <col min="13312" max="13312" width="1.140625" customWidth="1"/>
    <col min="13313" max="13322" width="2.42578125" customWidth="1"/>
    <col min="13323" max="13324" width="3" customWidth="1"/>
    <col min="13325" max="13360" width="2.42578125" customWidth="1"/>
    <col min="13361" max="13362" width="3" customWidth="1"/>
    <col min="13363" max="13375" width="2.42578125" customWidth="1"/>
    <col min="13568" max="13568" width="1.140625" customWidth="1"/>
    <col min="13569" max="13578" width="2.42578125" customWidth="1"/>
    <col min="13579" max="13580" width="3" customWidth="1"/>
    <col min="13581" max="13616" width="2.42578125" customWidth="1"/>
    <col min="13617" max="13618" width="3" customWidth="1"/>
    <col min="13619" max="13631" width="2.42578125" customWidth="1"/>
    <col min="13824" max="13824" width="1.140625" customWidth="1"/>
    <col min="13825" max="13834" width="2.42578125" customWidth="1"/>
    <col min="13835" max="13836" width="3" customWidth="1"/>
    <col min="13837" max="13872" width="2.42578125" customWidth="1"/>
    <col min="13873" max="13874" width="3" customWidth="1"/>
    <col min="13875" max="13887" width="2.42578125" customWidth="1"/>
    <col min="14080" max="14080" width="1.140625" customWidth="1"/>
    <col min="14081" max="14090" width="2.42578125" customWidth="1"/>
    <col min="14091" max="14092" width="3" customWidth="1"/>
    <col min="14093" max="14128" width="2.42578125" customWidth="1"/>
    <col min="14129" max="14130" width="3" customWidth="1"/>
    <col min="14131" max="14143" width="2.42578125" customWidth="1"/>
    <col min="14336" max="14336" width="1.140625" customWidth="1"/>
    <col min="14337" max="14346" width="2.42578125" customWidth="1"/>
    <col min="14347" max="14348" width="3" customWidth="1"/>
    <col min="14349" max="14384" width="2.42578125" customWidth="1"/>
    <col min="14385" max="14386" width="3" customWidth="1"/>
    <col min="14387" max="14399" width="2.42578125" customWidth="1"/>
    <col min="14592" max="14592" width="1.140625" customWidth="1"/>
    <col min="14593" max="14602" width="2.42578125" customWidth="1"/>
    <col min="14603" max="14604" width="3" customWidth="1"/>
    <col min="14605" max="14640" width="2.42578125" customWidth="1"/>
    <col min="14641" max="14642" width="3" customWidth="1"/>
    <col min="14643" max="14655" width="2.42578125" customWidth="1"/>
    <col min="14848" max="14848" width="1.140625" customWidth="1"/>
    <col min="14849" max="14858" width="2.42578125" customWidth="1"/>
    <col min="14859" max="14860" width="3" customWidth="1"/>
    <col min="14861" max="14896" width="2.42578125" customWidth="1"/>
    <col min="14897" max="14898" width="3" customWidth="1"/>
    <col min="14899" max="14911" width="2.42578125" customWidth="1"/>
    <col min="15104" max="15104" width="1.140625" customWidth="1"/>
    <col min="15105" max="15114" width="2.42578125" customWidth="1"/>
    <col min="15115" max="15116" width="3" customWidth="1"/>
    <col min="15117" max="15152" width="2.42578125" customWidth="1"/>
    <col min="15153" max="15154" width="3" customWidth="1"/>
    <col min="15155" max="15167" width="2.42578125" customWidth="1"/>
    <col min="15360" max="15360" width="1.140625" customWidth="1"/>
    <col min="15361" max="15370" width="2.42578125" customWidth="1"/>
    <col min="15371" max="15372" width="3" customWidth="1"/>
    <col min="15373" max="15408" width="2.42578125" customWidth="1"/>
    <col min="15409" max="15410" width="3" customWidth="1"/>
    <col min="15411" max="15423" width="2.42578125" customWidth="1"/>
    <col min="15616" max="15616" width="1.140625" customWidth="1"/>
    <col min="15617" max="15626" width="2.42578125" customWidth="1"/>
    <col min="15627" max="15628" width="3" customWidth="1"/>
    <col min="15629" max="15664" width="2.42578125" customWidth="1"/>
    <col min="15665" max="15666" width="3" customWidth="1"/>
    <col min="15667" max="15679" width="2.42578125" customWidth="1"/>
    <col min="15872" max="15872" width="1.140625" customWidth="1"/>
    <col min="15873" max="15882" width="2.42578125" customWidth="1"/>
    <col min="15883" max="15884" width="3" customWidth="1"/>
    <col min="15885" max="15920" width="2.42578125" customWidth="1"/>
    <col min="15921" max="15922" width="3" customWidth="1"/>
    <col min="15923" max="15935" width="2.42578125" customWidth="1"/>
    <col min="16128" max="16128" width="1.140625" customWidth="1"/>
    <col min="16129" max="16138" width="2.42578125" customWidth="1"/>
    <col min="16139" max="16140" width="3" customWidth="1"/>
    <col min="16141" max="16176" width="2.42578125" customWidth="1"/>
    <col min="16177" max="16178" width="3" customWidth="1"/>
    <col min="16179" max="16191" width="2.42578125" customWidth="1"/>
  </cols>
  <sheetData>
    <row r="1" spans="2:57" ht="25.5" customHeight="1" x14ac:dyDescent="0.25">
      <c r="B1" s="66"/>
      <c r="C1" s="6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7"/>
      <c r="AW1" s="16"/>
      <c r="AX1" s="16"/>
      <c r="AY1" s="16"/>
      <c r="AZ1" s="16"/>
      <c r="BA1" s="16"/>
      <c r="BB1" s="16"/>
      <c r="BC1" s="16"/>
      <c r="BD1" s="16"/>
      <c r="BE1" s="18"/>
    </row>
    <row r="2" spans="2:57" ht="25.5" customHeight="1" x14ac:dyDescent="0.3">
      <c r="B2" s="19"/>
      <c r="C2" s="64"/>
      <c r="D2" s="63"/>
      <c r="E2" s="63"/>
      <c r="F2" s="63"/>
      <c r="G2" s="63"/>
      <c r="H2" s="233" t="str">
        <f>INDEX('cal2015-2016'!$I:$I,MATCH($AK12,'cal2015-2016'!$G:$G,0),0)</f>
        <v>N112</v>
      </c>
      <c r="I2" s="234"/>
      <c r="J2" s="234"/>
      <c r="K2" s="234"/>
      <c r="L2" s="235"/>
      <c r="M2" s="230" t="str">
        <f>sélections!B5</f>
        <v>TT ASTERIX SAINT-MARC C - LA CIPALE A</v>
      </c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2"/>
      <c r="AT2" s="233" t="str">
        <f>INDEX('cal2015-2016'!$K:$K,MATCH($AK12,'cal2015-2016'!$G:$G,0),0)</f>
        <v>N073</v>
      </c>
      <c r="AU2" s="234"/>
      <c r="AV2" s="234"/>
      <c r="AW2" s="234"/>
      <c r="AX2" s="235"/>
      <c r="AY2" s="11"/>
      <c r="AZ2" s="11"/>
      <c r="BE2" s="20"/>
    </row>
    <row r="3" spans="2:57" ht="25.5" customHeight="1" x14ac:dyDescent="0.25">
      <c r="B3" s="19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E3" s="20"/>
    </row>
    <row r="4" spans="2:57" ht="25.5" customHeight="1" x14ac:dyDescent="0.25">
      <c r="B4" s="19"/>
      <c r="F4" s="227" t="s">
        <v>1537</v>
      </c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8" t="str">
        <f>sélections!F4</f>
        <v>18h45</v>
      </c>
      <c r="V4" s="228"/>
      <c r="W4" s="228"/>
      <c r="X4" s="228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227" t="s">
        <v>1538</v>
      </c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9" t="str">
        <f>INDEX('cal2015-2016'!L:L,MATCH(AK12,'cal2015-2016'!G:G,0),0)</f>
        <v>20H00</v>
      </c>
      <c r="AV4" s="229"/>
      <c r="AW4" s="229"/>
      <c r="AX4" s="229"/>
      <c r="AY4" s="21"/>
      <c r="AZ4" s="21"/>
      <c r="BE4" s="20"/>
    </row>
    <row r="5" spans="2:57" ht="25.5" customHeight="1" x14ac:dyDescent="0.25">
      <c r="B5" s="19"/>
      <c r="BE5" s="20"/>
    </row>
    <row r="6" spans="2:57" ht="25.5" customHeight="1" x14ac:dyDescent="0.25">
      <c r="B6" s="19"/>
      <c r="C6"/>
      <c r="D6" s="236" t="str">
        <f>INDEX(provinces!$B:$B,MATCH(H2,provinces!$A:$A,0),0)</f>
        <v>TT Asterix Saint-Marc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8"/>
      <c r="Z6"/>
      <c r="AA6"/>
      <c r="AB6"/>
      <c r="AC6"/>
      <c r="AD6"/>
      <c r="AE6"/>
      <c r="AF6"/>
      <c r="AG6"/>
      <c r="AH6" s="236" t="str">
        <f>INDEX(provinces!$B:$B,MATCH(AT2,provinces!$A:$A,0),0)</f>
        <v>La Cipale</v>
      </c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8"/>
      <c r="BD6"/>
      <c r="BE6" s="20"/>
    </row>
    <row r="7" spans="2:57" ht="25.5" customHeight="1" x14ac:dyDescent="0.25">
      <c r="B7" s="19"/>
      <c r="C7"/>
      <c r="D7" s="236" t="str">
        <f>INDEX(provinces!$C:$C,MATCH(H2,provinces!$A:$A,0),0)</f>
        <v>Rue Du Parc De Saint-Marc, 16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8"/>
      <c r="Z7"/>
      <c r="AA7"/>
      <c r="AB7"/>
      <c r="AC7"/>
      <c r="AD7"/>
      <c r="AE7"/>
      <c r="AF7"/>
      <c r="AG7"/>
      <c r="AH7" s="236" t="str">
        <f>INDEX(provinces!$C:$C,MATCH(AT2,provinces!$A:$A,0),0)</f>
        <v>Clos De L'Ermitage</v>
      </c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8"/>
      <c r="BD7"/>
      <c r="BE7" s="20"/>
    </row>
    <row r="8" spans="2:57" ht="25.5" customHeight="1" x14ac:dyDescent="0.25">
      <c r="B8" s="19"/>
      <c r="C8"/>
      <c r="D8" s="236" t="str">
        <f>INDEX(provinces!$D:$D,MATCH(H2,provinces!$A:$A,0),0)</f>
        <v>CENTRE CULTUREL ET SPORTIF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  <c r="Z8"/>
      <c r="AA8"/>
      <c r="AB8"/>
      <c r="AC8"/>
      <c r="AD8"/>
      <c r="AE8"/>
      <c r="AF8"/>
      <c r="AG8"/>
      <c r="AH8" s="236" t="str">
        <f>INDEX(provinces!$D:$D,MATCH(AT2,provinces!$A:$A,0),0)</f>
        <v>LA CIPALE</v>
      </c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8"/>
      <c r="BD8"/>
      <c r="BE8" s="20"/>
    </row>
    <row r="9" spans="2:57" ht="25.5" customHeight="1" x14ac:dyDescent="0.25">
      <c r="B9" s="19"/>
      <c r="C9"/>
      <c r="D9" s="236">
        <f>INDEX(provinces!$E:$E,MATCH(H2,provinces!$A:$A,0),0)</f>
        <v>0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8"/>
      <c r="Z9"/>
      <c r="AA9"/>
      <c r="AB9"/>
      <c r="AC9"/>
      <c r="AD9"/>
      <c r="AE9"/>
      <c r="AF9"/>
      <c r="AG9"/>
      <c r="AH9" s="236">
        <f>INDEX(provinces!$E:$E,MATCH(AT2,provinces!$A:$A,0),0)</f>
        <v>0</v>
      </c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8"/>
      <c r="BD9"/>
      <c r="BE9" s="20"/>
    </row>
    <row r="10" spans="2:57" ht="25.5" customHeight="1" x14ac:dyDescent="0.25">
      <c r="B10" s="19"/>
      <c r="C10"/>
      <c r="D10" s="236" t="str">
        <f>INDEX(provinces!$H:$H,MATCH(H2,provinces!$A:$A,0),0)</f>
        <v>081/73.20.95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8"/>
      <c r="Z10"/>
      <c r="AA10"/>
      <c r="AB10"/>
      <c r="AC10"/>
      <c r="AD10"/>
      <c r="AE10"/>
      <c r="AF10"/>
      <c r="AG10"/>
      <c r="AH10" s="236" t="str">
        <f>INDEX(provinces!$H:$H,MATCH(AT2,provinces!$A:$A,0),0)</f>
        <v>083/213445</v>
      </c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8"/>
      <c r="BD10"/>
      <c r="BE10" s="20"/>
    </row>
    <row r="11" spans="2:57" ht="25.5" customHeight="1" thickBot="1" x14ac:dyDescent="0.3">
      <c r="B11" s="19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/>
      <c r="V11" s="23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E11" s="20"/>
    </row>
    <row r="12" spans="2:57" ht="25.5" customHeight="1" thickBot="1" x14ac:dyDescent="0.3">
      <c r="B12" s="19"/>
      <c r="O12" s="25"/>
      <c r="P12" s="241" t="s">
        <v>1539</v>
      </c>
      <c r="Q12" s="242"/>
      <c r="R12" s="242"/>
      <c r="S12" s="243" t="str">
        <f>sélections!D12</f>
        <v>ROME BRIGITTE (8)</v>
      </c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65"/>
      <c r="AF12" s="239">
        <f>INDEX(LF_D!D:D,MATCH(S12,LF_D!F:F,0),0)</f>
        <v>109646</v>
      </c>
      <c r="AG12" s="239"/>
      <c r="AH12" s="239"/>
      <c r="AI12" s="239"/>
      <c r="AJ12" s="240"/>
      <c r="AK12" s="244" t="str">
        <f>sélections!S4</f>
        <v>03-024</v>
      </c>
      <c r="AL12" s="244"/>
      <c r="AM12" s="244"/>
      <c r="AN12" s="244"/>
      <c r="AO12" s="244"/>
      <c r="AP12" s="245"/>
      <c r="AQ12" s="25"/>
      <c r="AV12" s="68"/>
      <c r="BE12" s="20"/>
    </row>
    <row r="13" spans="2:57" ht="25.5" customHeight="1" thickBot="1" x14ac:dyDescent="0.35">
      <c r="B13" s="19"/>
      <c r="O13" s="25"/>
      <c r="P13" s="286" t="str">
        <f>INDEX('cal2015-2016'!F:F,MATCH(AK12,'cal2015-2016'!G:G,0),0)</f>
        <v>3C</v>
      </c>
      <c r="Q13" s="287"/>
      <c r="R13" s="288" t="s">
        <v>1540</v>
      </c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90"/>
      <c r="AM13" s="291" t="s">
        <v>1450</v>
      </c>
      <c r="AN13" s="292"/>
      <c r="AO13" s="291" t="s">
        <v>1449</v>
      </c>
      <c r="AP13" s="292"/>
      <c r="BE13" s="20"/>
    </row>
    <row r="14" spans="2:57" ht="25.5" customHeight="1" x14ac:dyDescent="0.3">
      <c r="B14" s="19"/>
      <c r="O14" s="25"/>
      <c r="P14" s="270">
        <v>1</v>
      </c>
      <c r="Q14" s="271"/>
      <c r="R14" s="272" t="str">
        <f>sélections!D7</f>
        <v>RADELET PAULINE (5)</v>
      </c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4"/>
      <c r="AM14" s="275">
        <f>INDEX(LF_D!A:A,MATCH($R14,LF_D!$F:$F,0),0)</f>
        <v>4</v>
      </c>
      <c r="AN14" s="276"/>
      <c r="AO14" s="275" t="str">
        <f>INDEX(LF_D!B:B,MATCH($R14,LF_D!$F:$F,0),0)</f>
        <v>C6</v>
      </c>
      <c r="AP14" s="277"/>
      <c r="BE14" s="20"/>
    </row>
    <row r="15" spans="2:57" ht="25.5" customHeight="1" x14ac:dyDescent="0.3">
      <c r="B15" s="19"/>
      <c r="O15" s="25"/>
      <c r="P15" s="278">
        <v>2</v>
      </c>
      <c r="Q15" s="279"/>
      <c r="R15" s="280" t="str">
        <f>sélections!D8</f>
        <v>ROME BRIGITTE (8)</v>
      </c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2"/>
      <c r="AM15" s="283">
        <f>INDEX(LF_D!A:A,MATCH($R15,LF_D!$F:$F,0),0)</f>
        <v>8</v>
      </c>
      <c r="AN15" s="284"/>
      <c r="AO15" s="283" t="str">
        <f>INDEX(LF_D!B:B,MATCH($R15,LF_D!$F:$F,0),0)</f>
        <v>D2</v>
      </c>
      <c r="AP15" s="285"/>
      <c r="BE15" s="20"/>
    </row>
    <row r="16" spans="2:57" ht="25.5" customHeight="1" thickBot="1" x14ac:dyDescent="0.35">
      <c r="B16" s="19"/>
      <c r="O16" s="25"/>
      <c r="P16" s="254">
        <v>3</v>
      </c>
      <c r="Q16" s="255"/>
      <c r="R16" s="256" t="str">
        <f>sélections!D9</f>
        <v>DESMETTE CELINE (8)</v>
      </c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8"/>
      <c r="AM16" s="259">
        <f>INDEX(LF_D!A:A,MATCH($R16,LF_D!$F:$F,0),0)</f>
        <v>6</v>
      </c>
      <c r="AN16" s="260"/>
      <c r="AO16" s="259" t="str">
        <f>INDEX(LF_D!B:B,MATCH($R16,LF_D!$F:$F,0),0)</f>
        <v>D2</v>
      </c>
      <c r="AP16" s="261"/>
      <c r="BE16" s="20"/>
    </row>
    <row r="17" spans="2:57" ht="25.5" customHeight="1" thickBot="1" x14ac:dyDescent="0.35">
      <c r="B17" s="19"/>
      <c r="P17" s="262" t="s">
        <v>1458</v>
      </c>
      <c r="Q17" s="263"/>
      <c r="R17" s="264">
        <f>sélections!D10</f>
        <v>0</v>
      </c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6"/>
      <c r="AM17" s="267" t="e">
        <f>INDEX(LF_D!A:A,MATCH($R17,LF_D!$F:$F,0),0)</f>
        <v>#N/A</v>
      </c>
      <c r="AN17" s="268"/>
      <c r="AO17" s="267" t="e">
        <f>INDEX(LF_D!B:B,MATCH($R17,LF_D!$F:$F,0),0)</f>
        <v>#N/A</v>
      </c>
      <c r="AP17" s="269"/>
      <c r="BE17" s="20"/>
    </row>
    <row r="18" spans="2:57" ht="11.25" customHeight="1" thickBot="1" x14ac:dyDescent="0.35">
      <c r="B18" s="19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BE18" s="20"/>
    </row>
    <row r="19" spans="2:57" ht="11.25" customHeight="1" x14ac:dyDescent="0.25">
      <c r="B19" s="27"/>
      <c r="C19" s="28"/>
      <c r="D19" s="28"/>
      <c r="E19" s="28"/>
      <c r="F19" s="28"/>
      <c r="G19" s="246" t="s">
        <v>1541</v>
      </c>
      <c r="H19" s="247"/>
      <c r="I19" s="247"/>
      <c r="J19" s="247"/>
      <c r="K19" s="247"/>
      <c r="L19" s="247"/>
      <c r="M19" s="247"/>
      <c r="N19" s="247"/>
      <c r="O19" s="247"/>
      <c r="P19" s="250">
        <f>sélections!I11</f>
        <v>0</v>
      </c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1"/>
      <c r="AM19" s="29"/>
      <c r="AN19" s="30"/>
      <c r="AO19" s="30"/>
      <c r="AP19" s="30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31"/>
    </row>
    <row r="20" spans="2:57" ht="11.25" customHeight="1" thickBot="1" x14ac:dyDescent="0.3">
      <c r="B20" s="27"/>
      <c r="C20" s="28"/>
      <c r="D20" s="28"/>
      <c r="E20" s="28"/>
      <c r="F20" s="28"/>
      <c r="G20" s="248"/>
      <c r="H20" s="249"/>
      <c r="I20" s="249"/>
      <c r="J20" s="249"/>
      <c r="K20" s="249"/>
      <c r="L20" s="249"/>
      <c r="M20" s="249"/>
      <c r="N20" s="249"/>
      <c r="O20" s="249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3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1"/>
    </row>
    <row r="21" spans="2:57" ht="11.25" customHeight="1" x14ac:dyDescent="0.25">
      <c r="B21" s="27"/>
      <c r="C21" s="28"/>
      <c r="D21" s="28"/>
      <c r="E21" s="28"/>
      <c r="F21" s="28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31"/>
    </row>
    <row r="22" spans="2:57" ht="11.25" customHeight="1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2:57" ht="11.2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2:57" ht="11.25" customHeight="1" x14ac:dyDescent="0.25">
      <c r="B24" s="66"/>
      <c r="C24" s="6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7"/>
      <c r="AW24" s="16"/>
      <c r="AX24" s="16"/>
      <c r="AY24" s="16"/>
      <c r="AZ24" s="16"/>
      <c r="BA24" s="16"/>
      <c r="BB24" s="16"/>
      <c r="BC24" s="16"/>
      <c r="BD24" s="16"/>
      <c r="BE24" s="18"/>
    </row>
    <row r="25" spans="2:57" ht="20.25" x14ac:dyDescent="0.3">
      <c r="B25" s="19"/>
      <c r="C25" s="64"/>
      <c r="D25" s="63"/>
      <c r="E25" s="63"/>
      <c r="F25" s="63"/>
      <c r="G25" s="63"/>
      <c r="H25" s="233" t="str">
        <f>INDEX('cal2015-2016'!$I:$I,MATCH($AK35,'cal2015-2016'!$G:$G,0),0)</f>
        <v>N178</v>
      </c>
      <c r="I25" s="234"/>
      <c r="J25" s="234"/>
      <c r="K25" s="234"/>
      <c r="L25" s="235"/>
      <c r="M25" s="230" t="str">
        <f>sélections!AA5</f>
        <v>PCBV MONT A - LA CIPALE B</v>
      </c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2"/>
      <c r="AT25" s="233" t="str">
        <f>INDEX('cal2015-2016'!$K:$K,MATCH($AK35,'cal2015-2016'!$G:$G,0),0)</f>
        <v>N073</v>
      </c>
      <c r="AU25" s="234"/>
      <c r="AV25" s="234"/>
      <c r="AW25" s="234"/>
      <c r="AX25" s="235"/>
      <c r="AY25" s="11"/>
      <c r="AZ25" s="11"/>
      <c r="BE25" s="20"/>
    </row>
    <row r="26" spans="2:57" ht="18" x14ac:dyDescent="0.25">
      <c r="B26" s="19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E26" s="20"/>
    </row>
    <row r="27" spans="2:57" ht="18" x14ac:dyDescent="0.25">
      <c r="B27" s="19"/>
      <c r="F27" s="227" t="s">
        <v>1537</v>
      </c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8" t="str">
        <f>sélections!AE4</f>
        <v>08h15</v>
      </c>
      <c r="V27" s="228"/>
      <c r="W27" s="228"/>
      <c r="X27" s="228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227" t="s">
        <v>1538</v>
      </c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9" t="str">
        <f>INDEX('cal2015-2016'!L:L,MATCH(AK35,'cal2015-2016'!G:G,0),0)</f>
        <v>09H00</v>
      </c>
      <c r="AV27" s="229"/>
      <c r="AW27" s="229"/>
      <c r="AX27" s="229"/>
      <c r="AY27" s="21"/>
      <c r="AZ27" s="21"/>
      <c r="BE27" s="20"/>
    </row>
    <row r="28" spans="2:57" x14ac:dyDescent="0.25">
      <c r="B28" s="19"/>
      <c r="BE28" s="20"/>
    </row>
    <row r="29" spans="2:57" ht="18" x14ac:dyDescent="0.25">
      <c r="B29" s="19"/>
      <c r="C29"/>
      <c r="D29" s="236" t="str">
        <f>INDEX(provinces!$B:$B,MATCH(H25,provinces!$A:$A,0),0)</f>
        <v>PCBV Mont</v>
      </c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8"/>
      <c r="Z29"/>
      <c r="AA29"/>
      <c r="AB29"/>
      <c r="AC29"/>
      <c r="AD29"/>
      <c r="AE29"/>
      <c r="AF29"/>
      <c r="AG29"/>
      <c r="AH29" s="236" t="str">
        <f>INDEX(provinces!$B:$B,MATCH(AT25,provinces!$A:$A,0),0)</f>
        <v>La Cipale</v>
      </c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8"/>
      <c r="BD29"/>
      <c r="BE29" s="20"/>
    </row>
    <row r="30" spans="2:57" ht="18" x14ac:dyDescent="0.25">
      <c r="B30" s="19"/>
      <c r="C30"/>
      <c r="D30" s="236" t="str">
        <f>INDEX(provinces!$C:$C,MATCH(H25,provinces!$A:$A,0),0)</f>
        <v>Rue Du Centre, 63</v>
      </c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8"/>
      <c r="Z30"/>
      <c r="AA30"/>
      <c r="AB30"/>
      <c r="AC30"/>
      <c r="AD30"/>
      <c r="AE30"/>
      <c r="AF30"/>
      <c r="AG30"/>
      <c r="AH30" s="236" t="str">
        <f>INDEX(provinces!$C:$C,MATCH(AT25,provinces!$A:$A,0),0)</f>
        <v>Clos De L'Ermitage</v>
      </c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8"/>
      <c r="BD30"/>
      <c r="BE30" s="20"/>
    </row>
    <row r="31" spans="2:57" ht="18" x14ac:dyDescent="0.25">
      <c r="B31" s="19"/>
      <c r="C31"/>
      <c r="D31" s="236" t="str">
        <f>INDEX(provinces!$D:$D,MATCH(H25,provinces!$A:$A,0),0)</f>
        <v>ECOLE COMMUNALE DE MONT</v>
      </c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8"/>
      <c r="Z31"/>
      <c r="AA31"/>
      <c r="AB31"/>
      <c r="AC31"/>
      <c r="AD31"/>
      <c r="AE31"/>
      <c r="AF31"/>
      <c r="AG31"/>
      <c r="AH31" s="236" t="str">
        <f>INDEX(provinces!$D:$D,MATCH(AT25,provinces!$A:$A,0),0)</f>
        <v>LA CIPALE</v>
      </c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8"/>
      <c r="BD31"/>
      <c r="BE31" s="20"/>
    </row>
    <row r="32" spans="2:57" ht="18" x14ac:dyDescent="0.25">
      <c r="B32" s="19"/>
      <c r="C32"/>
      <c r="D32" s="236">
        <f>INDEX(provinces!$E:$E,MATCH(H25,provinces!$A:$A,0),0)</f>
        <v>0</v>
      </c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8"/>
      <c r="Z32"/>
      <c r="AA32"/>
      <c r="AB32"/>
      <c r="AC32"/>
      <c r="AD32"/>
      <c r="AE32"/>
      <c r="AF32"/>
      <c r="AG32"/>
      <c r="AH32" s="236">
        <f>INDEX(provinces!$E:$E,MATCH(AT25,provinces!$A:$A,0),0)</f>
        <v>0</v>
      </c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8"/>
      <c r="BD32"/>
      <c r="BE32" s="20"/>
    </row>
    <row r="33" spans="2:57" ht="18" x14ac:dyDescent="0.25">
      <c r="B33" s="19"/>
      <c r="C33"/>
      <c r="D33" s="236">
        <f>INDEX(provinces!$H:$H,MATCH(H25,provinces!$A:$A,0),0)</f>
        <v>0</v>
      </c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8"/>
      <c r="Z33"/>
      <c r="AA33"/>
      <c r="AB33"/>
      <c r="AC33"/>
      <c r="AD33"/>
      <c r="AE33"/>
      <c r="AF33"/>
      <c r="AG33"/>
      <c r="AH33" s="236" t="str">
        <f>INDEX(provinces!$H:$H,MATCH(AT25,provinces!$A:$A,0),0)</f>
        <v>083/213445</v>
      </c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8"/>
      <c r="BD33"/>
      <c r="BE33" s="20"/>
    </row>
    <row r="34" spans="2:57" ht="18.75" thickBot="1" x14ac:dyDescent="0.3">
      <c r="B34" s="19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3"/>
      <c r="V34" s="23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E34" s="20"/>
    </row>
    <row r="35" spans="2:57" ht="18.75" thickBot="1" x14ac:dyDescent="0.3">
      <c r="B35" s="19"/>
      <c r="O35" s="25"/>
      <c r="P35" s="241" t="s">
        <v>1539</v>
      </c>
      <c r="Q35" s="242"/>
      <c r="R35" s="242"/>
      <c r="S35" s="243" t="str">
        <f>sélections!AC12</f>
        <v>JOUAN TIPHAINE (14)</v>
      </c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65"/>
      <c r="AF35" s="239">
        <f>INDEX(LF_D!D:D,MATCH(S35,LF_D!F:F,0),0)</f>
        <v>151278</v>
      </c>
      <c r="AG35" s="239"/>
      <c r="AH35" s="239"/>
      <c r="AI35" s="239"/>
      <c r="AJ35" s="240"/>
      <c r="AK35" s="293" t="str">
        <f>sélections!AP4</f>
        <v>03-042</v>
      </c>
      <c r="AL35" s="293"/>
      <c r="AM35" s="293"/>
      <c r="AN35" s="293"/>
      <c r="AO35" s="293"/>
      <c r="AP35" s="294"/>
      <c r="AQ35" s="25"/>
      <c r="AV35" s="68"/>
      <c r="BE35" s="20"/>
    </row>
    <row r="36" spans="2:57" ht="21" thickBot="1" x14ac:dyDescent="0.35">
      <c r="B36" s="19"/>
      <c r="O36" s="25"/>
      <c r="P36" s="286" t="str">
        <f>INDEX('cal2015-2016'!F:F,MATCH(AK35,'cal2015-2016'!G:G,0),0)</f>
        <v>4D</v>
      </c>
      <c r="Q36" s="287"/>
      <c r="R36" s="288" t="s">
        <v>1542</v>
      </c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90"/>
      <c r="AM36" s="291" t="s">
        <v>1450</v>
      </c>
      <c r="AN36" s="292"/>
      <c r="AO36" s="291" t="s">
        <v>1449</v>
      </c>
      <c r="AP36" s="292"/>
      <c r="BE36" s="20"/>
    </row>
    <row r="37" spans="2:57" ht="20.25" x14ac:dyDescent="0.3">
      <c r="B37" s="19"/>
      <c r="O37" s="25"/>
      <c r="P37" s="270">
        <v>1</v>
      </c>
      <c r="Q37" s="271"/>
      <c r="R37" s="272" t="str">
        <f>sélections!AC7</f>
        <v>JOUAN TIPHAINE (14)</v>
      </c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4"/>
      <c r="AM37" s="275">
        <f>INDEX(LF_D!A:A,MATCH($R37,LF_D!$F:$F,0),0)</f>
        <v>12</v>
      </c>
      <c r="AN37" s="276"/>
      <c r="AO37" s="275" t="str">
        <f>INDEX(LF_D!B:B,MATCH($R37,LF_D!$F:$F,0),0)</f>
        <v>NC</v>
      </c>
      <c r="AP37" s="277"/>
      <c r="BE37" s="20"/>
    </row>
    <row r="38" spans="2:57" ht="20.25" x14ac:dyDescent="0.3">
      <c r="B38" s="19"/>
      <c r="O38" s="25"/>
      <c r="P38" s="278">
        <v>2</v>
      </c>
      <c r="Q38" s="279"/>
      <c r="R38" s="280" t="str">
        <f>sélections!AC8</f>
        <v>TURBANG HELENE (14)</v>
      </c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2"/>
      <c r="AM38" s="283">
        <f>INDEX(LF_D!A:A,MATCH($R38,LF_D!$F:$F,0),0)</f>
        <v>14</v>
      </c>
      <c r="AN38" s="284"/>
      <c r="AO38" s="283" t="str">
        <f>INDEX(LF_D!B:B,MATCH($R38,LF_D!$F:$F,0),0)</f>
        <v>NC</v>
      </c>
      <c r="AP38" s="285"/>
      <c r="BE38" s="20"/>
    </row>
    <row r="39" spans="2:57" ht="21" thickBot="1" x14ac:dyDescent="0.35">
      <c r="B39" s="19"/>
      <c r="O39" s="25"/>
      <c r="P39" s="254">
        <v>3</v>
      </c>
      <c r="Q39" s="255"/>
      <c r="R39" s="256" t="str">
        <f>sélections!AC9</f>
        <v>MAILLEUX ANOUK (14)</v>
      </c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8"/>
      <c r="AM39" s="259">
        <f>INDEX(LF_D!A:A,MATCH($R39,LF_D!$F:$F,0),0)</f>
        <v>13</v>
      </c>
      <c r="AN39" s="260"/>
      <c r="AO39" s="259" t="str">
        <f>INDEX(LF_D!B:B,MATCH($R39,LF_D!$F:$F,0),0)</f>
        <v>NC</v>
      </c>
      <c r="AP39" s="261"/>
      <c r="BE39" s="20"/>
    </row>
    <row r="40" spans="2:57" ht="21" thickBot="1" x14ac:dyDescent="0.35">
      <c r="B40" s="19"/>
      <c r="P40" s="262" t="s">
        <v>1458</v>
      </c>
      <c r="Q40" s="263"/>
      <c r="R40" s="264">
        <f>sélections!AC10</f>
        <v>0</v>
      </c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6"/>
      <c r="AM40" s="267" t="e">
        <f>INDEX(LF_D!A:A,MATCH($R40,LF_D!$F:$F,0),0)</f>
        <v>#N/A</v>
      </c>
      <c r="AN40" s="268"/>
      <c r="AO40" s="267" t="e">
        <f>INDEX(LF_D!B:B,MATCH($R40,LF_D!$F:$F,0),0)</f>
        <v>#N/A</v>
      </c>
      <c r="AP40" s="269"/>
      <c r="BE40" s="20"/>
    </row>
    <row r="41" spans="2:57" ht="21" thickBot="1" x14ac:dyDescent="0.35">
      <c r="B41" s="19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BE41" s="20"/>
    </row>
    <row r="42" spans="2:57" x14ac:dyDescent="0.25">
      <c r="B42" s="27"/>
      <c r="C42" s="28"/>
      <c r="D42" s="28"/>
      <c r="E42" s="28"/>
      <c r="F42" s="28"/>
      <c r="G42" s="246" t="s">
        <v>1541</v>
      </c>
      <c r="H42" s="247"/>
      <c r="I42" s="247"/>
      <c r="J42" s="247"/>
      <c r="K42" s="247"/>
      <c r="L42" s="247"/>
      <c r="M42" s="247"/>
      <c r="N42" s="247"/>
      <c r="O42" s="247"/>
      <c r="P42" s="250">
        <f>sélections!AH11</f>
        <v>0</v>
      </c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1"/>
      <c r="AM42" s="29"/>
      <c r="AN42" s="30"/>
      <c r="AO42" s="30"/>
      <c r="AP42" s="30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31"/>
    </row>
    <row r="43" spans="2:57" ht="15.75" thickBot="1" x14ac:dyDescent="0.3">
      <c r="B43" s="27"/>
      <c r="C43" s="28"/>
      <c r="D43" s="28"/>
      <c r="E43" s="28"/>
      <c r="F43" s="28"/>
      <c r="G43" s="248"/>
      <c r="H43" s="249"/>
      <c r="I43" s="249"/>
      <c r="J43" s="249"/>
      <c r="K43" s="249"/>
      <c r="L43" s="249"/>
      <c r="M43" s="249"/>
      <c r="N43" s="249"/>
      <c r="O43" s="249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3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31"/>
    </row>
    <row r="44" spans="2:57" x14ac:dyDescent="0.25">
      <c r="B44" s="27"/>
      <c r="C44" s="28"/>
      <c r="D44" s="28"/>
      <c r="E44" s="28"/>
      <c r="F44" s="28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31"/>
    </row>
    <row r="45" spans="2:57" ht="29.25" customHeight="1" x14ac:dyDescent="0.25"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5"/>
    </row>
    <row r="47" spans="2:57" ht="11.25" hidden="1" customHeight="1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2:57" ht="11.25" hidden="1" customHeight="1" x14ac:dyDescent="0.25">
      <c r="B48" s="66"/>
      <c r="C48" s="6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7"/>
      <c r="AW48" s="16"/>
      <c r="AX48" s="16"/>
      <c r="AY48" s="16"/>
      <c r="AZ48" s="16"/>
      <c r="BA48" s="16"/>
      <c r="BB48" s="16"/>
      <c r="BC48" s="16"/>
      <c r="BD48" s="16"/>
      <c r="BE48" s="18"/>
    </row>
    <row r="49" spans="2:57" ht="20.25" hidden="1" x14ac:dyDescent="0.3">
      <c r="B49" s="19"/>
      <c r="C49" s="64"/>
      <c r="D49" s="63"/>
      <c r="E49" s="63"/>
      <c r="F49" s="63"/>
      <c r="G49" s="63"/>
      <c r="H49" s="233" t="e">
        <f>INDEX('cal2015-2016'!$I:$I,MATCH($AK59,'cal2015-2016'!$G:$G,0),0)</f>
        <v>#N/A</v>
      </c>
      <c r="I49" s="234"/>
      <c r="J49" s="234"/>
      <c r="K49" s="234"/>
      <c r="L49" s="235"/>
      <c r="M49" s="230">
        <f>sélections!AX5</f>
        <v>0</v>
      </c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2"/>
      <c r="AT49" s="233" t="e">
        <f>INDEX('cal2015-2016'!$K:$K,MATCH($AK59,'cal2015-2016'!$G:$G,0),0)</f>
        <v>#N/A</v>
      </c>
      <c r="AU49" s="234"/>
      <c r="AV49" s="234"/>
      <c r="AW49" s="234"/>
      <c r="AX49" s="235"/>
      <c r="AY49" s="11"/>
      <c r="AZ49" s="11"/>
      <c r="BE49" s="20"/>
    </row>
    <row r="50" spans="2:57" ht="18" hidden="1" x14ac:dyDescent="0.25">
      <c r="B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E50" s="20"/>
    </row>
    <row r="51" spans="2:57" ht="18" hidden="1" x14ac:dyDescent="0.25">
      <c r="B51" s="19"/>
      <c r="F51" s="227" t="s">
        <v>1537</v>
      </c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8">
        <f>sélections!BB4</f>
        <v>0</v>
      </c>
      <c r="V51" s="228"/>
      <c r="W51" s="228"/>
      <c r="X51" s="228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227" t="s">
        <v>1538</v>
      </c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9" t="e">
        <f>INDEX('cal2015-2016'!L:L,MATCH(AK59,'cal2015-2016'!G:G,0),0)</f>
        <v>#N/A</v>
      </c>
      <c r="AV51" s="229"/>
      <c r="AW51" s="229"/>
      <c r="AX51" s="229"/>
      <c r="AY51" s="21"/>
      <c r="AZ51" s="21"/>
      <c r="BE51" s="20"/>
    </row>
    <row r="52" spans="2:57" hidden="1" x14ac:dyDescent="0.25">
      <c r="B52" s="19"/>
      <c r="BE52" s="20"/>
    </row>
    <row r="53" spans="2:57" ht="18" hidden="1" x14ac:dyDescent="0.25">
      <c r="B53" s="19"/>
      <c r="C53"/>
      <c r="D53" s="236" t="e">
        <f>INDEX(provinces!$B:$B,MATCH(H49,provinces!$A:$A,0),0)</f>
        <v>#N/A</v>
      </c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8"/>
      <c r="Z53"/>
      <c r="AA53"/>
      <c r="AB53"/>
      <c r="AC53"/>
      <c r="AD53"/>
      <c r="AE53"/>
      <c r="AF53"/>
      <c r="AG53"/>
      <c r="AH53" s="236" t="e">
        <f>INDEX(provinces!$B:$B,MATCH(AT49,provinces!$A:$A,0),0)</f>
        <v>#N/A</v>
      </c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8"/>
      <c r="BD53"/>
      <c r="BE53" s="20"/>
    </row>
    <row r="54" spans="2:57" ht="18" hidden="1" x14ac:dyDescent="0.25">
      <c r="B54" s="19"/>
      <c r="C54"/>
      <c r="D54" s="236" t="e">
        <f>INDEX(provinces!$C:$C,MATCH(H49,provinces!$A:$A,0),0)</f>
        <v>#N/A</v>
      </c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8"/>
      <c r="Z54"/>
      <c r="AA54"/>
      <c r="AB54"/>
      <c r="AC54"/>
      <c r="AD54"/>
      <c r="AE54"/>
      <c r="AF54"/>
      <c r="AG54"/>
      <c r="AH54" s="236" t="e">
        <f>INDEX(provinces!$C:$C,MATCH(AT49,provinces!$A:$A,0),0)</f>
        <v>#N/A</v>
      </c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8"/>
      <c r="BD54"/>
      <c r="BE54" s="20"/>
    </row>
    <row r="55" spans="2:57" ht="18" hidden="1" x14ac:dyDescent="0.25">
      <c r="B55" s="19"/>
      <c r="C55"/>
      <c r="D55" s="236" t="e">
        <f>INDEX(provinces!$D:$D,MATCH(H49,provinces!$A:$A,0),0)</f>
        <v>#N/A</v>
      </c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8"/>
      <c r="Z55"/>
      <c r="AA55"/>
      <c r="AB55"/>
      <c r="AC55"/>
      <c r="AD55"/>
      <c r="AE55"/>
      <c r="AF55"/>
      <c r="AG55"/>
      <c r="AH55" s="236" t="e">
        <f>INDEX(provinces!$D:$D,MATCH(AT49,provinces!$A:$A,0),0)</f>
        <v>#N/A</v>
      </c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8"/>
      <c r="BD55"/>
      <c r="BE55" s="20"/>
    </row>
    <row r="56" spans="2:57" ht="18" hidden="1" x14ac:dyDescent="0.25">
      <c r="B56" s="19"/>
      <c r="C56"/>
      <c r="D56" s="236" t="e">
        <f>INDEX(provinces!$E:$E,MATCH(H49,provinces!$A:$A,0),0)</f>
        <v>#N/A</v>
      </c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8"/>
      <c r="Z56"/>
      <c r="AA56"/>
      <c r="AB56"/>
      <c r="AC56"/>
      <c r="AD56"/>
      <c r="AE56"/>
      <c r="AF56"/>
      <c r="AG56"/>
      <c r="AH56" s="236" t="e">
        <f>INDEX(provinces!$E:$E,MATCH(AT49,provinces!$A:$A,0),0)</f>
        <v>#N/A</v>
      </c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8"/>
      <c r="BD56"/>
      <c r="BE56" s="20"/>
    </row>
    <row r="57" spans="2:57" ht="18" hidden="1" x14ac:dyDescent="0.25">
      <c r="B57" s="19"/>
      <c r="C57"/>
      <c r="D57" s="236" t="e">
        <f>INDEX(provinces!$H:$H,MATCH(H49,provinces!$A:$A,0),0)</f>
        <v>#N/A</v>
      </c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8"/>
      <c r="Z57"/>
      <c r="AA57"/>
      <c r="AB57"/>
      <c r="AC57"/>
      <c r="AD57"/>
      <c r="AE57"/>
      <c r="AF57"/>
      <c r="AG57"/>
      <c r="AH57" s="236" t="e">
        <f>INDEX(provinces!$H:$H,MATCH(AT49,provinces!$A:$A,0),0)</f>
        <v>#N/A</v>
      </c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8"/>
      <c r="BD57"/>
      <c r="BE57" s="20"/>
    </row>
    <row r="58" spans="2:57" ht="18.75" hidden="1" thickBot="1" x14ac:dyDescent="0.3">
      <c r="B58" s="19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3"/>
      <c r="V58" s="23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E58" s="20"/>
    </row>
    <row r="59" spans="2:57" ht="18.75" hidden="1" thickBot="1" x14ac:dyDescent="0.3">
      <c r="B59" s="19"/>
      <c r="O59" s="25"/>
      <c r="P59" s="241" t="s">
        <v>1539</v>
      </c>
      <c r="Q59" s="242"/>
      <c r="R59" s="242"/>
      <c r="S59" s="243">
        <f>sélections!AZ12</f>
        <v>0</v>
      </c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65"/>
      <c r="AF59" s="239" t="e">
        <f>INDEX(LF_D!D:D,MATCH(S59,LF_D!F:F,0),0)</f>
        <v>#N/A</v>
      </c>
      <c r="AG59" s="239"/>
      <c r="AH59" s="239"/>
      <c r="AI59" s="239"/>
      <c r="AJ59" s="240"/>
      <c r="AK59" s="293">
        <f>sélections!BO4</f>
        <v>0</v>
      </c>
      <c r="AL59" s="293"/>
      <c r="AM59" s="293"/>
      <c r="AN59" s="293"/>
      <c r="AO59" s="293"/>
      <c r="AP59" s="294"/>
      <c r="AQ59" s="25"/>
      <c r="AV59" s="68"/>
      <c r="BE59" s="20"/>
    </row>
    <row r="60" spans="2:57" ht="21" hidden="1" thickBot="1" x14ac:dyDescent="0.35">
      <c r="B60" s="19"/>
      <c r="O60" s="25"/>
      <c r="P60" s="286" t="e">
        <f>INDEX('cal2015-2016'!F:F,MATCH(AK59,'cal2015-2016'!G:G,0),0)</f>
        <v>#N/A</v>
      </c>
      <c r="Q60" s="287"/>
      <c r="R60" s="288" t="s">
        <v>1543</v>
      </c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90"/>
      <c r="AM60" s="291" t="s">
        <v>1450</v>
      </c>
      <c r="AN60" s="292"/>
      <c r="AO60" s="291" t="s">
        <v>1449</v>
      </c>
      <c r="AP60" s="292"/>
      <c r="BE60" s="20"/>
    </row>
    <row r="61" spans="2:57" ht="20.25" hidden="1" x14ac:dyDescent="0.3">
      <c r="B61" s="19"/>
      <c r="O61" s="25"/>
      <c r="P61" s="270">
        <v>1</v>
      </c>
      <c r="Q61" s="271"/>
      <c r="R61" s="272">
        <f>sélections!AZ7</f>
        <v>0</v>
      </c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4"/>
      <c r="AM61" s="275" t="e">
        <f>INDEX(LF_D!A:A,MATCH($R61,LF_D!$F:$F,0),0)</f>
        <v>#N/A</v>
      </c>
      <c r="AN61" s="276"/>
      <c r="AO61" s="275" t="e">
        <f>INDEX(LF_D!B:B,MATCH($R61,LF_D!$F:$F,0),0)</f>
        <v>#N/A</v>
      </c>
      <c r="AP61" s="277"/>
      <c r="BE61" s="20"/>
    </row>
    <row r="62" spans="2:57" ht="20.25" hidden="1" x14ac:dyDescent="0.3">
      <c r="B62" s="19"/>
      <c r="O62" s="25"/>
      <c r="P62" s="278">
        <v>2</v>
      </c>
      <c r="Q62" s="279"/>
      <c r="R62" s="280">
        <f>sélections!AZ8</f>
        <v>0</v>
      </c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2"/>
      <c r="AM62" s="283" t="e">
        <f>INDEX(LF_D!A:A,MATCH($R62,LF_D!$F:$F,0),0)</f>
        <v>#N/A</v>
      </c>
      <c r="AN62" s="284"/>
      <c r="AO62" s="283" t="e">
        <f>INDEX(LF_D!B:B,MATCH($R62,LF_D!$F:$F,0),0)</f>
        <v>#N/A</v>
      </c>
      <c r="AP62" s="285"/>
      <c r="BE62" s="20"/>
    </row>
    <row r="63" spans="2:57" ht="21" hidden="1" thickBot="1" x14ac:dyDescent="0.35">
      <c r="B63" s="19"/>
      <c r="O63" s="25"/>
      <c r="P63" s="254">
        <v>3</v>
      </c>
      <c r="Q63" s="255"/>
      <c r="R63" s="256">
        <f>sélections!AZ9</f>
        <v>0</v>
      </c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8"/>
      <c r="AM63" s="259" t="e">
        <f>INDEX(LF_D!A:A,MATCH($R63,LF_D!$F:$F,0),0)</f>
        <v>#N/A</v>
      </c>
      <c r="AN63" s="260"/>
      <c r="AO63" s="259" t="e">
        <f>INDEX(LF_D!B:B,MATCH($R63,LF_D!$F:$F,0),0)</f>
        <v>#N/A</v>
      </c>
      <c r="AP63" s="261"/>
      <c r="BE63" s="20"/>
    </row>
    <row r="64" spans="2:57" ht="21" hidden="1" thickBot="1" x14ac:dyDescent="0.35">
      <c r="B64" s="19"/>
      <c r="P64" s="262" t="s">
        <v>1458</v>
      </c>
      <c r="Q64" s="263"/>
      <c r="R64" s="264">
        <f>sélections!AZ10</f>
        <v>0</v>
      </c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6"/>
      <c r="AM64" s="267" t="e">
        <f>INDEX(LF_D!A:A,MATCH($R64,LF_D!$F:$F,0),0)</f>
        <v>#N/A</v>
      </c>
      <c r="AN64" s="268"/>
      <c r="AO64" s="267" t="e">
        <f>INDEX(LF_D!B:B,MATCH($R64,LF_D!$F:$F,0),0)</f>
        <v>#N/A</v>
      </c>
      <c r="AP64" s="269"/>
      <c r="BE64" s="20"/>
    </row>
    <row r="65" spans="2:57" ht="21" hidden="1" thickBot="1" x14ac:dyDescent="0.35">
      <c r="B65" s="19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BE65" s="20"/>
    </row>
    <row r="66" spans="2:57" hidden="1" x14ac:dyDescent="0.25">
      <c r="B66" s="27"/>
      <c r="C66" s="28"/>
      <c r="D66" s="28"/>
      <c r="E66" s="28"/>
      <c r="F66" s="28"/>
      <c r="G66" s="246" t="s">
        <v>1541</v>
      </c>
      <c r="H66" s="247"/>
      <c r="I66" s="247"/>
      <c r="J66" s="247"/>
      <c r="K66" s="247"/>
      <c r="L66" s="247"/>
      <c r="M66" s="247"/>
      <c r="N66" s="247"/>
      <c r="O66" s="247"/>
      <c r="P66" s="250">
        <f>sélections!BE11</f>
        <v>0</v>
      </c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1"/>
      <c r="AM66" s="29"/>
      <c r="AN66" s="30"/>
      <c r="AO66" s="30"/>
      <c r="AP66" s="30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31"/>
    </row>
    <row r="67" spans="2:57" ht="15.75" hidden="1" thickBot="1" x14ac:dyDescent="0.3">
      <c r="B67" s="27"/>
      <c r="C67" s="28"/>
      <c r="D67" s="28"/>
      <c r="E67" s="28"/>
      <c r="F67" s="28"/>
      <c r="G67" s="248"/>
      <c r="H67" s="249"/>
      <c r="I67" s="249"/>
      <c r="J67" s="249"/>
      <c r="K67" s="249"/>
      <c r="L67" s="249"/>
      <c r="M67" s="249"/>
      <c r="N67" s="249"/>
      <c r="O67" s="249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3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31"/>
    </row>
    <row r="68" spans="2:57" hidden="1" x14ac:dyDescent="0.25">
      <c r="B68" s="27"/>
      <c r="C68" s="28"/>
      <c r="D68" s="28"/>
      <c r="E68" s="28"/>
      <c r="F68" s="28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31"/>
    </row>
    <row r="69" spans="2:57" hidden="1" x14ac:dyDescent="0.25"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5"/>
    </row>
    <row r="70" spans="2:57" hidden="1" x14ac:dyDescent="0.25"/>
    <row r="71" spans="2:57" ht="30.75" hidden="1" customHeight="1" x14ac:dyDescent="0.25"/>
    <row r="72" spans="2:57" ht="18" hidden="1" x14ac:dyDescent="0.25">
      <c r="B72" s="66"/>
      <c r="C72" s="67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7"/>
      <c r="AW72" s="16"/>
      <c r="AX72" s="16"/>
      <c r="AY72" s="16"/>
      <c r="AZ72" s="16"/>
      <c r="BA72" s="16"/>
      <c r="BB72" s="16"/>
      <c r="BC72" s="16"/>
      <c r="BD72" s="16"/>
      <c r="BE72" s="18"/>
    </row>
    <row r="73" spans="2:57" ht="20.25" hidden="1" x14ac:dyDescent="0.3">
      <c r="B73" s="19"/>
      <c r="C73" s="64"/>
      <c r="D73" s="63"/>
      <c r="E73" s="63"/>
      <c r="F73" s="63"/>
      <c r="G73" s="63"/>
      <c r="H73" s="233" t="e">
        <f>INDEX('cal2015-2016'!$I:$I,MATCH($AK83,'cal2015-2016'!$G:$G,0),0)</f>
        <v>#N/A</v>
      </c>
      <c r="I73" s="234"/>
      <c r="J73" s="234"/>
      <c r="K73" s="234"/>
      <c r="L73" s="235"/>
      <c r="M73" s="230">
        <f>sélections!AA14</f>
        <v>0</v>
      </c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1"/>
      <c r="AS73" s="232"/>
      <c r="AT73" s="233" t="e">
        <f>INDEX('cal2015-2016'!$K:$K,MATCH($AK83,'cal2015-2016'!$G:$G,0),0)</f>
        <v>#N/A</v>
      </c>
      <c r="AU73" s="234"/>
      <c r="AV73" s="234"/>
      <c r="AW73" s="234"/>
      <c r="AX73" s="235"/>
      <c r="AY73" s="11"/>
      <c r="AZ73" s="11"/>
      <c r="BE73" s="20"/>
    </row>
    <row r="74" spans="2:57" ht="18" hidden="1" x14ac:dyDescent="0.25">
      <c r="B74" s="19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E74" s="20"/>
    </row>
    <row r="75" spans="2:57" ht="18" hidden="1" x14ac:dyDescent="0.25">
      <c r="B75" s="19"/>
      <c r="F75" s="227" t="s">
        <v>1537</v>
      </c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8">
        <f>sélections!AE13</f>
        <v>0</v>
      </c>
      <c r="V75" s="228"/>
      <c r="W75" s="228"/>
      <c r="X75" s="228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227" t="s">
        <v>1538</v>
      </c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9" t="e">
        <f>INDEX('cal2015-2016'!L:L,MATCH(AK83,'cal2015-2016'!G:G,0),0)</f>
        <v>#N/A</v>
      </c>
      <c r="AV75" s="229"/>
      <c r="AW75" s="229"/>
      <c r="AX75" s="229"/>
      <c r="AY75" s="21"/>
      <c r="AZ75" s="21"/>
      <c r="BE75" s="20"/>
    </row>
    <row r="76" spans="2:57" hidden="1" x14ac:dyDescent="0.25">
      <c r="B76" s="19"/>
      <c r="BE76" s="20"/>
    </row>
    <row r="77" spans="2:57" ht="18" hidden="1" x14ac:dyDescent="0.25">
      <c r="B77" s="19"/>
      <c r="C77"/>
      <c r="D77" s="236" t="e">
        <f>INDEX(provinces!$B:$B,MATCH(H73,provinces!$A:$A,0),0)</f>
        <v>#N/A</v>
      </c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8"/>
      <c r="Z77"/>
      <c r="AA77"/>
      <c r="AB77"/>
      <c r="AC77"/>
      <c r="AD77"/>
      <c r="AE77"/>
      <c r="AF77"/>
      <c r="AG77"/>
      <c r="AH77" s="236" t="e">
        <f>INDEX(provinces!$B:$B,MATCH(AT73,provinces!$A:$A,0),0)</f>
        <v>#N/A</v>
      </c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8"/>
      <c r="BD77"/>
      <c r="BE77" s="20"/>
    </row>
    <row r="78" spans="2:57" ht="18" hidden="1" x14ac:dyDescent="0.25">
      <c r="B78" s="19"/>
      <c r="C78"/>
      <c r="D78" s="236" t="e">
        <f>INDEX(provinces!$C:$C,MATCH(H73,provinces!$A:$A,0),0)</f>
        <v>#N/A</v>
      </c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8"/>
      <c r="Z78"/>
      <c r="AA78"/>
      <c r="AB78"/>
      <c r="AC78"/>
      <c r="AD78"/>
      <c r="AE78"/>
      <c r="AF78"/>
      <c r="AG78"/>
      <c r="AH78" s="236" t="e">
        <f>INDEX(provinces!$C:$C,MATCH(AT73,provinces!$A:$A,0),0)</f>
        <v>#N/A</v>
      </c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8"/>
      <c r="BD78"/>
      <c r="BE78" s="20"/>
    </row>
    <row r="79" spans="2:57" ht="18" hidden="1" x14ac:dyDescent="0.25">
      <c r="B79" s="19"/>
      <c r="C79"/>
      <c r="D79" s="236" t="e">
        <f>INDEX(provinces!$D:$D,MATCH(H73,provinces!$A:$A,0),0)</f>
        <v>#N/A</v>
      </c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8"/>
      <c r="Z79"/>
      <c r="AA79"/>
      <c r="AB79"/>
      <c r="AC79"/>
      <c r="AD79"/>
      <c r="AE79"/>
      <c r="AF79"/>
      <c r="AG79"/>
      <c r="AH79" s="236" t="e">
        <f>INDEX(provinces!$D:$D,MATCH(AT73,provinces!$A:$A,0),0)</f>
        <v>#N/A</v>
      </c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8"/>
      <c r="BD79"/>
      <c r="BE79" s="20"/>
    </row>
    <row r="80" spans="2:57" ht="18" hidden="1" x14ac:dyDescent="0.25">
      <c r="B80" s="19"/>
      <c r="C80"/>
      <c r="D80" s="236" t="e">
        <f>INDEX(provinces!$E:$E,MATCH(H73,provinces!$A:$A,0),0)</f>
        <v>#N/A</v>
      </c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8"/>
      <c r="Z80"/>
      <c r="AA80"/>
      <c r="AB80"/>
      <c r="AC80"/>
      <c r="AD80"/>
      <c r="AE80"/>
      <c r="AF80"/>
      <c r="AG80"/>
      <c r="AH80" s="236" t="e">
        <f>INDEX(provinces!$E:$E,MATCH(AT73,provinces!$A:$A,0),0)</f>
        <v>#N/A</v>
      </c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238"/>
      <c r="BD80"/>
      <c r="BE80" s="20"/>
    </row>
    <row r="81" spans="2:57" ht="18" hidden="1" x14ac:dyDescent="0.25">
      <c r="B81" s="19"/>
      <c r="C81"/>
      <c r="D81" s="236" t="e">
        <f>INDEX(provinces!$H:$H,MATCH(H73,provinces!$A:$A,0),0)</f>
        <v>#N/A</v>
      </c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8"/>
      <c r="Z81"/>
      <c r="AA81"/>
      <c r="AB81"/>
      <c r="AC81"/>
      <c r="AD81"/>
      <c r="AE81"/>
      <c r="AF81"/>
      <c r="AG81"/>
      <c r="AH81" s="236" t="e">
        <f>INDEX(provinces!$H:$H,MATCH(AT73,provinces!$A:$A,0),0)</f>
        <v>#N/A</v>
      </c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8"/>
      <c r="BD81"/>
      <c r="BE81" s="20"/>
    </row>
    <row r="82" spans="2:57" ht="18.75" hidden="1" thickBot="1" x14ac:dyDescent="0.3">
      <c r="B82" s="19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3"/>
      <c r="V82" s="23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E82" s="20"/>
    </row>
    <row r="83" spans="2:57" ht="18.75" hidden="1" thickBot="1" x14ac:dyDescent="0.3">
      <c r="B83" s="19"/>
      <c r="O83" s="25"/>
      <c r="P83" s="241" t="s">
        <v>1539</v>
      </c>
      <c r="Q83" s="242"/>
      <c r="R83" s="242"/>
      <c r="S83" s="243">
        <f>sélections!AC21</f>
        <v>0</v>
      </c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65"/>
      <c r="AF83" s="239" t="e">
        <f>INDEX(LF_D!D:D,MATCH(S83,LF_D!F:F,0),0)</f>
        <v>#N/A</v>
      </c>
      <c r="AG83" s="239"/>
      <c r="AH83" s="239"/>
      <c r="AI83" s="239"/>
      <c r="AJ83" s="240"/>
      <c r="AK83" s="293">
        <f>sélections!AP13</f>
        <v>0</v>
      </c>
      <c r="AL83" s="293"/>
      <c r="AM83" s="293"/>
      <c r="AN83" s="293"/>
      <c r="AO83" s="293"/>
      <c r="AP83" s="294"/>
      <c r="AQ83" s="25"/>
      <c r="AV83" s="68"/>
      <c r="BE83" s="20"/>
    </row>
    <row r="84" spans="2:57" ht="21" hidden="1" thickBot="1" x14ac:dyDescent="0.35">
      <c r="B84" s="19"/>
      <c r="O84" s="25"/>
      <c r="P84" s="286" t="e">
        <f>INDEX('cal2015-2016'!F:F,MATCH(AK83,'cal2015-2016'!G:G,0),0)</f>
        <v>#N/A</v>
      </c>
      <c r="Q84" s="287"/>
      <c r="R84" s="288" t="s">
        <v>1544</v>
      </c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89"/>
      <c r="AI84" s="289"/>
      <c r="AJ84" s="289"/>
      <c r="AK84" s="289"/>
      <c r="AL84" s="290"/>
      <c r="AM84" s="291" t="s">
        <v>1450</v>
      </c>
      <c r="AN84" s="292"/>
      <c r="AO84" s="291" t="s">
        <v>1449</v>
      </c>
      <c r="AP84" s="292"/>
      <c r="BE84" s="20"/>
    </row>
    <row r="85" spans="2:57" ht="20.25" hidden="1" x14ac:dyDescent="0.3">
      <c r="B85" s="19"/>
      <c r="O85" s="25"/>
      <c r="P85" s="270">
        <v>1</v>
      </c>
      <c r="Q85" s="271"/>
      <c r="R85" s="272">
        <f>sélections!AC16</f>
        <v>0</v>
      </c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4"/>
      <c r="AM85" s="275" t="e">
        <f>INDEX(LF_D!A:A,MATCH($R85,LF_D!$F:$F,0),0)</f>
        <v>#N/A</v>
      </c>
      <c r="AN85" s="276"/>
      <c r="AO85" s="275" t="e">
        <f>INDEX(LF_D!B:B,MATCH($R85,LF_D!$F:$F,0),0)</f>
        <v>#N/A</v>
      </c>
      <c r="AP85" s="277"/>
      <c r="BE85" s="20"/>
    </row>
    <row r="86" spans="2:57" ht="20.25" hidden="1" x14ac:dyDescent="0.3">
      <c r="B86" s="19"/>
      <c r="O86" s="25"/>
      <c r="P86" s="278">
        <v>2</v>
      </c>
      <c r="Q86" s="279"/>
      <c r="R86" s="280">
        <f>sélections!AC17</f>
        <v>0</v>
      </c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2"/>
      <c r="AM86" s="283" t="e">
        <f>INDEX(LF_D!A:A,MATCH($R86,LF_D!$F:$F,0),0)</f>
        <v>#N/A</v>
      </c>
      <c r="AN86" s="284"/>
      <c r="AO86" s="283" t="e">
        <f>INDEX(LF_D!B:B,MATCH($R86,LF_D!$F:$F,0),0)</f>
        <v>#N/A</v>
      </c>
      <c r="AP86" s="285"/>
      <c r="BE86" s="20"/>
    </row>
    <row r="87" spans="2:57" ht="21" hidden="1" thickBot="1" x14ac:dyDescent="0.35">
      <c r="B87" s="19"/>
      <c r="O87" s="25"/>
      <c r="P87" s="254">
        <v>3</v>
      </c>
      <c r="Q87" s="255"/>
      <c r="R87" s="256">
        <f>sélections!AC18</f>
        <v>0</v>
      </c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257"/>
      <c r="AJ87" s="257"/>
      <c r="AK87" s="257"/>
      <c r="AL87" s="258"/>
      <c r="AM87" s="259" t="e">
        <f>INDEX(LF_D!A:A,MATCH($R87,LF_D!$F:$F,0),0)</f>
        <v>#N/A</v>
      </c>
      <c r="AN87" s="260"/>
      <c r="AO87" s="259" t="e">
        <f>INDEX(LF_D!B:B,MATCH($R87,LF_D!$F:$F,0),0)</f>
        <v>#N/A</v>
      </c>
      <c r="AP87" s="261"/>
      <c r="BE87" s="20"/>
    </row>
    <row r="88" spans="2:57" ht="21" hidden="1" thickBot="1" x14ac:dyDescent="0.35">
      <c r="B88" s="19"/>
      <c r="P88" s="262" t="s">
        <v>1458</v>
      </c>
      <c r="Q88" s="263"/>
      <c r="R88" s="264">
        <f>sélections!AC19</f>
        <v>0</v>
      </c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6"/>
      <c r="AM88" s="267" t="e">
        <f>INDEX(LF_D!A:A,MATCH($R88,LF_D!$F:$F,0),0)</f>
        <v>#N/A</v>
      </c>
      <c r="AN88" s="268"/>
      <c r="AO88" s="267" t="e">
        <f>INDEX(LF_D!B:B,MATCH($R88,LF_D!$F:$F,0),0)</f>
        <v>#N/A</v>
      </c>
      <c r="AP88" s="269"/>
      <c r="BE88" s="20"/>
    </row>
    <row r="89" spans="2:57" ht="21" hidden="1" thickBot="1" x14ac:dyDescent="0.35">
      <c r="B89" s="19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BE89" s="20"/>
    </row>
    <row r="90" spans="2:57" hidden="1" x14ac:dyDescent="0.25">
      <c r="B90" s="27"/>
      <c r="C90" s="28"/>
      <c r="D90" s="28"/>
      <c r="E90" s="28"/>
      <c r="F90" s="28"/>
      <c r="G90" s="246" t="s">
        <v>1541</v>
      </c>
      <c r="H90" s="247"/>
      <c r="I90" s="247"/>
      <c r="J90" s="247"/>
      <c r="K90" s="247"/>
      <c r="L90" s="247"/>
      <c r="M90" s="247"/>
      <c r="N90" s="247"/>
      <c r="O90" s="247"/>
      <c r="P90" s="250">
        <f>sélections!AH20</f>
        <v>0</v>
      </c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0"/>
      <c r="AK90" s="250"/>
      <c r="AL90" s="251"/>
      <c r="AM90" s="29"/>
      <c r="AN90" s="30"/>
      <c r="AO90" s="30"/>
      <c r="AP90" s="30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31"/>
    </row>
    <row r="91" spans="2:57" ht="15.75" hidden="1" thickBot="1" x14ac:dyDescent="0.3">
      <c r="B91" s="27"/>
      <c r="C91" s="28"/>
      <c r="D91" s="28"/>
      <c r="E91" s="28"/>
      <c r="F91" s="28"/>
      <c r="G91" s="248"/>
      <c r="H91" s="249"/>
      <c r="I91" s="249"/>
      <c r="J91" s="249"/>
      <c r="K91" s="249"/>
      <c r="L91" s="249"/>
      <c r="M91" s="249"/>
      <c r="N91" s="249"/>
      <c r="O91" s="249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3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31"/>
    </row>
    <row r="92" spans="2:57" hidden="1" x14ac:dyDescent="0.25">
      <c r="B92" s="27"/>
      <c r="C92" s="28"/>
      <c r="D92" s="28"/>
      <c r="E92" s="28"/>
      <c r="F92" s="28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31"/>
    </row>
    <row r="93" spans="2:57" hidden="1" x14ac:dyDescent="0.25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5"/>
    </row>
    <row r="94" spans="2:57" hidden="1" x14ac:dyDescent="0.25"/>
  </sheetData>
  <mergeCells count="172">
    <mergeCell ref="P88:Q88"/>
    <mergeCell ref="R88:AL88"/>
    <mergeCell ref="AM88:AN88"/>
    <mergeCell ref="AO88:AP88"/>
    <mergeCell ref="G90:O91"/>
    <mergeCell ref="P90:AL91"/>
    <mergeCell ref="P86:Q86"/>
    <mergeCell ref="R86:AL86"/>
    <mergeCell ref="AM86:AN86"/>
    <mergeCell ref="AO86:AP86"/>
    <mergeCell ref="P87:Q87"/>
    <mergeCell ref="R87:AL87"/>
    <mergeCell ref="AM87:AN87"/>
    <mergeCell ref="AO87:AP87"/>
    <mergeCell ref="P84:Q84"/>
    <mergeCell ref="R84:AL84"/>
    <mergeCell ref="AM84:AN84"/>
    <mergeCell ref="AO84:AP84"/>
    <mergeCell ref="P85:Q85"/>
    <mergeCell ref="R85:AL85"/>
    <mergeCell ref="AM85:AN85"/>
    <mergeCell ref="AO85:AP85"/>
    <mergeCell ref="D80:Y80"/>
    <mergeCell ref="AH80:BC80"/>
    <mergeCell ref="D81:Y81"/>
    <mergeCell ref="AH81:BC81"/>
    <mergeCell ref="P83:R83"/>
    <mergeCell ref="S83:AD83"/>
    <mergeCell ref="AF83:AJ83"/>
    <mergeCell ref="AK83:AP83"/>
    <mergeCell ref="D77:Y77"/>
    <mergeCell ref="AH77:BC77"/>
    <mergeCell ref="D78:Y78"/>
    <mergeCell ref="AH78:BC78"/>
    <mergeCell ref="D79:Y79"/>
    <mergeCell ref="AH79:BC79"/>
    <mergeCell ref="H73:L73"/>
    <mergeCell ref="M73:AS73"/>
    <mergeCell ref="AT73:AX73"/>
    <mergeCell ref="F75:T75"/>
    <mergeCell ref="U75:X75"/>
    <mergeCell ref="AJ75:AT75"/>
    <mergeCell ref="AU75:AX75"/>
    <mergeCell ref="P64:Q64"/>
    <mergeCell ref="R64:AL64"/>
    <mergeCell ref="AM64:AN64"/>
    <mergeCell ref="AO64:AP64"/>
    <mergeCell ref="G66:O67"/>
    <mergeCell ref="P66:AL67"/>
    <mergeCell ref="P62:Q62"/>
    <mergeCell ref="R62:AL62"/>
    <mergeCell ref="AM62:AN62"/>
    <mergeCell ref="AO62:AP62"/>
    <mergeCell ref="P63:Q63"/>
    <mergeCell ref="R63:AL63"/>
    <mergeCell ref="AM63:AN63"/>
    <mergeCell ref="AO63:AP63"/>
    <mergeCell ref="P60:Q60"/>
    <mergeCell ref="R60:AL60"/>
    <mergeCell ref="AM60:AN60"/>
    <mergeCell ref="AO60:AP60"/>
    <mergeCell ref="P61:Q61"/>
    <mergeCell ref="R61:AL61"/>
    <mergeCell ref="AM61:AN61"/>
    <mergeCell ref="AO61:AP61"/>
    <mergeCell ref="D56:Y56"/>
    <mergeCell ref="AH56:BC56"/>
    <mergeCell ref="D57:Y57"/>
    <mergeCell ref="AH57:BC57"/>
    <mergeCell ref="P59:R59"/>
    <mergeCell ref="S59:AD59"/>
    <mergeCell ref="AF59:AJ59"/>
    <mergeCell ref="AK59:AP59"/>
    <mergeCell ref="D53:Y53"/>
    <mergeCell ref="AH53:BC53"/>
    <mergeCell ref="D54:Y54"/>
    <mergeCell ref="AH54:BC54"/>
    <mergeCell ref="D55:Y55"/>
    <mergeCell ref="AH55:BC55"/>
    <mergeCell ref="H49:L49"/>
    <mergeCell ref="M49:AS49"/>
    <mergeCell ref="AT49:AX49"/>
    <mergeCell ref="F51:T51"/>
    <mergeCell ref="U51:X51"/>
    <mergeCell ref="AJ51:AT51"/>
    <mergeCell ref="AU51:AX51"/>
    <mergeCell ref="P40:Q40"/>
    <mergeCell ref="R40:AL40"/>
    <mergeCell ref="AM40:AN40"/>
    <mergeCell ref="AO40:AP40"/>
    <mergeCell ref="G42:O43"/>
    <mergeCell ref="P42:AL43"/>
    <mergeCell ref="P38:Q38"/>
    <mergeCell ref="R38:AL38"/>
    <mergeCell ref="AM38:AN38"/>
    <mergeCell ref="AO38:AP38"/>
    <mergeCell ref="P39:Q39"/>
    <mergeCell ref="R39:AL39"/>
    <mergeCell ref="AM39:AN39"/>
    <mergeCell ref="AO39:AP39"/>
    <mergeCell ref="P36:Q36"/>
    <mergeCell ref="R36:AL36"/>
    <mergeCell ref="AM36:AN36"/>
    <mergeCell ref="AO36:AP36"/>
    <mergeCell ref="P37:Q37"/>
    <mergeCell ref="R37:AL37"/>
    <mergeCell ref="AM37:AN37"/>
    <mergeCell ref="AO37:AP37"/>
    <mergeCell ref="D32:Y32"/>
    <mergeCell ref="AH32:BC32"/>
    <mergeCell ref="D33:Y33"/>
    <mergeCell ref="AH33:BC33"/>
    <mergeCell ref="P35:R35"/>
    <mergeCell ref="S35:AD35"/>
    <mergeCell ref="AF35:AJ35"/>
    <mergeCell ref="AK35:AP35"/>
    <mergeCell ref="D29:Y29"/>
    <mergeCell ref="AH29:BC29"/>
    <mergeCell ref="D30:Y30"/>
    <mergeCell ref="AH30:BC30"/>
    <mergeCell ref="D31:Y31"/>
    <mergeCell ref="AH31:BC31"/>
    <mergeCell ref="H25:L25"/>
    <mergeCell ref="M25:AS25"/>
    <mergeCell ref="AT25:AX25"/>
    <mergeCell ref="F27:T27"/>
    <mergeCell ref="U27:X27"/>
    <mergeCell ref="AJ27:AT27"/>
    <mergeCell ref="AU27:AX27"/>
    <mergeCell ref="P14:Q14"/>
    <mergeCell ref="R14:AL14"/>
    <mergeCell ref="AM14:AN14"/>
    <mergeCell ref="AO14:AP14"/>
    <mergeCell ref="P15:Q15"/>
    <mergeCell ref="R15:AL15"/>
    <mergeCell ref="AM15:AN15"/>
    <mergeCell ref="AO15:AP15"/>
    <mergeCell ref="P13:Q13"/>
    <mergeCell ref="R13:AL13"/>
    <mergeCell ref="AM13:AN13"/>
    <mergeCell ref="AO13:AP13"/>
    <mergeCell ref="G19:O20"/>
    <mergeCell ref="P19:AL20"/>
    <mergeCell ref="P16:Q16"/>
    <mergeCell ref="R16:AL16"/>
    <mergeCell ref="AM16:AN16"/>
    <mergeCell ref="AO16:AP16"/>
    <mergeCell ref="P17:Q17"/>
    <mergeCell ref="R17:AL17"/>
    <mergeCell ref="AM17:AN17"/>
    <mergeCell ref="AO17:AP17"/>
    <mergeCell ref="AF12:AJ12"/>
    <mergeCell ref="D9:Y9"/>
    <mergeCell ref="D10:Y10"/>
    <mergeCell ref="P12:R12"/>
    <mergeCell ref="S12:AD12"/>
    <mergeCell ref="AK12:AP12"/>
    <mergeCell ref="AH10:BC10"/>
    <mergeCell ref="AH9:BC9"/>
    <mergeCell ref="D6:Y6"/>
    <mergeCell ref="D7:Y7"/>
    <mergeCell ref="D8:Y8"/>
    <mergeCell ref="AH8:BC8"/>
    <mergeCell ref="F4:T4"/>
    <mergeCell ref="U4:X4"/>
    <mergeCell ref="AJ4:AT4"/>
    <mergeCell ref="AU4:AX4"/>
    <mergeCell ref="M2:AS2"/>
    <mergeCell ref="H2:L2"/>
    <mergeCell ref="AT2:AX2"/>
    <mergeCell ref="AH6:BC6"/>
    <mergeCell ref="AH7:BC7"/>
  </mergeCells>
  <conditionalFormatting sqref="P19:AL20">
    <cfRule type="cellIs" dxfId="79" priority="14" stopIfTrue="1" operator="equal">
      <formula>0</formula>
    </cfRule>
  </conditionalFormatting>
  <conditionalFormatting sqref="AM40:AN40 AM17:AN17">
    <cfRule type="cellIs" dxfId="78" priority="4" stopIfTrue="1" operator="equal">
      <formula>200</formula>
    </cfRule>
  </conditionalFormatting>
  <conditionalFormatting sqref="P42:AL43">
    <cfRule type="cellIs" dxfId="77" priority="9" stopIfTrue="1" operator="equal">
      <formula>0</formula>
    </cfRule>
  </conditionalFormatting>
  <conditionalFormatting sqref="P66:AL67">
    <cfRule type="cellIs" dxfId="76" priority="6" stopIfTrue="1" operator="equal">
      <formula>0</formula>
    </cfRule>
  </conditionalFormatting>
  <conditionalFormatting sqref="AM88:AN88">
    <cfRule type="cellIs" dxfId="75" priority="1" stopIfTrue="1" operator="equal">
      <formula>200</formula>
    </cfRule>
  </conditionalFormatting>
  <conditionalFormatting sqref="AM64:AN64">
    <cfRule type="cellIs" dxfId="74" priority="3" stopIfTrue="1" operator="equal">
      <formula>200</formula>
    </cfRule>
  </conditionalFormatting>
  <conditionalFormatting sqref="P90:AL91">
    <cfRule type="cellIs" dxfId="73" priority="2" stopIfTrue="1" operator="equal">
      <formula>0</formula>
    </cfRule>
  </conditionalFormatting>
  <pageMargins left="0.25" right="0.25" top="0.75" bottom="0.75" header="0.3" footer="0.3"/>
  <pageSetup paperSize="9" orientation="landscape" horizontalDpi="4294967293" verticalDpi="300" r:id="rId1"/>
  <rowBreaks count="3" manualBreakCount="3">
    <brk id="21" max="16383" man="1"/>
    <brk id="45" max="16383" man="1"/>
    <brk id="6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457"/>
  <sheetViews>
    <sheetView topLeftCell="A367" workbookViewId="0">
      <selection activeCell="BS11" sqref="BS11"/>
    </sheetView>
  </sheetViews>
  <sheetFormatPr baseColWidth="10" defaultColWidth="1.85546875" defaultRowHeight="15" x14ac:dyDescent="0.25"/>
  <cols>
    <col min="1" max="1" width="1.140625" customWidth="1"/>
    <col min="2" max="10" width="2.42578125" style="15" customWidth="1"/>
    <col min="11" max="12" width="3" style="15" customWidth="1"/>
    <col min="13" max="48" width="2.42578125" style="15" customWidth="1"/>
    <col min="49" max="50" width="3" style="15" customWidth="1"/>
    <col min="51" max="56" width="2.42578125" style="15" customWidth="1"/>
    <col min="57" max="57" width="1.28515625" style="15" customWidth="1"/>
    <col min="58" max="58" width="1.140625" customWidth="1"/>
    <col min="59" max="63" width="2.42578125" customWidth="1"/>
    <col min="256" max="256" width="1.140625" customWidth="1"/>
    <col min="257" max="266" width="2.42578125" customWidth="1"/>
    <col min="267" max="268" width="3" customWidth="1"/>
    <col min="269" max="304" width="2.42578125" customWidth="1"/>
    <col min="305" max="306" width="3" customWidth="1"/>
    <col min="307" max="319" width="2.42578125" customWidth="1"/>
    <col min="512" max="512" width="1.140625" customWidth="1"/>
    <col min="513" max="522" width="2.42578125" customWidth="1"/>
    <col min="523" max="524" width="3" customWidth="1"/>
    <col min="525" max="560" width="2.42578125" customWidth="1"/>
    <col min="561" max="562" width="3" customWidth="1"/>
    <col min="563" max="575" width="2.42578125" customWidth="1"/>
    <col min="768" max="768" width="1.140625" customWidth="1"/>
    <col min="769" max="778" width="2.42578125" customWidth="1"/>
    <col min="779" max="780" width="3" customWidth="1"/>
    <col min="781" max="816" width="2.42578125" customWidth="1"/>
    <col min="817" max="818" width="3" customWidth="1"/>
    <col min="819" max="831" width="2.42578125" customWidth="1"/>
    <col min="1024" max="1024" width="1.140625" customWidth="1"/>
    <col min="1025" max="1034" width="2.42578125" customWidth="1"/>
    <col min="1035" max="1036" width="3" customWidth="1"/>
    <col min="1037" max="1072" width="2.42578125" customWidth="1"/>
    <col min="1073" max="1074" width="3" customWidth="1"/>
    <col min="1075" max="1087" width="2.42578125" customWidth="1"/>
    <col min="1280" max="1280" width="1.140625" customWidth="1"/>
    <col min="1281" max="1290" width="2.42578125" customWidth="1"/>
    <col min="1291" max="1292" width="3" customWidth="1"/>
    <col min="1293" max="1328" width="2.42578125" customWidth="1"/>
    <col min="1329" max="1330" width="3" customWidth="1"/>
    <col min="1331" max="1343" width="2.42578125" customWidth="1"/>
    <col min="1536" max="1536" width="1.140625" customWidth="1"/>
    <col min="1537" max="1546" width="2.42578125" customWidth="1"/>
    <col min="1547" max="1548" width="3" customWidth="1"/>
    <col min="1549" max="1584" width="2.42578125" customWidth="1"/>
    <col min="1585" max="1586" width="3" customWidth="1"/>
    <col min="1587" max="1599" width="2.42578125" customWidth="1"/>
    <col min="1792" max="1792" width="1.140625" customWidth="1"/>
    <col min="1793" max="1802" width="2.42578125" customWidth="1"/>
    <col min="1803" max="1804" width="3" customWidth="1"/>
    <col min="1805" max="1840" width="2.42578125" customWidth="1"/>
    <col min="1841" max="1842" width="3" customWidth="1"/>
    <col min="1843" max="1855" width="2.42578125" customWidth="1"/>
    <col min="2048" max="2048" width="1.140625" customWidth="1"/>
    <col min="2049" max="2058" width="2.42578125" customWidth="1"/>
    <col min="2059" max="2060" width="3" customWidth="1"/>
    <col min="2061" max="2096" width="2.42578125" customWidth="1"/>
    <col min="2097" max="2098" width="3" customWidth="1"/>
    <col min="2099" max="2111" width="2.42578125" customWidth="1"/>
    <col min="2304" max="2304" width="1.140625" customWidth="1"/>
    <col min="2305" max="2314" width="2.42578125" customWidth="1"/>
    <col min="2315" max="2316" width="3" customWidth="1"/>
    <col min="2317" max="2352" width="2.42578125" customWidth="1"/>
    <col min="2353" max="2354" width="3" customWidth="1"/>
    <col min="2355" max="2367" width="2.42578125" customWidth="1"/>
    <col min="2560" max="2560" width="1.140625" customWidth="1"/>
    <col min="2561" max="2570" width="2.42578125" customWidth="1"/>
    <col min="2571" max="2572" width="3" customWidth="1"/>
    <col min="2573" max="2608" width="2.42578125" customWidth="1"/>
    <col min="2609" max="2610" width="3" customWidth="1"/>
    <col min="2611" max="2623" width="2.42578125" customWidth="1"/>
    <col min="2816" max="2816" width="1.140625" customWidth="1"/>
    <col min="2817" max="2826" width="2.42578125" customWidth="1"/>
    <col min="2827" max="2828" width="3" customWidth="1"/>
    <col min="2829" max="2864" width="2.42578125" customWidth="1"/>
    <col min="2865" max="2866" width="3" customWidth="1"/>
    <col min="2867" max="2879" width="2.42578125" customWidth="1"/>
    <col min="3072" max="3072" width="1.140625" customWidth="1"/>
    <col min="3073" max="3082" width="2.42578125" customWidth="1"/>
    <col min="3083" max="3084" width="3" customWidth="1"/>
    <col min="3085" max="3120" width="2.42578125" customWidth="1"/>
    <col min="3121" max="3122" width="3" customWidth="1"/>
    <col min="3123" max="3135" width="2.42578125" customWidth="1"/>
    <col min="3328" max="3328" width="1.140625" customWidth="1"/>
    <col min="3329" max="3338" width="2.42578125" customWidth="1"/>
    <col min="3339" max="3340" width="3" customWidth="1"/>
    <col min="3341" max="3376" width="2.42578125" customWidth="1"/>
    <col min="3377" max="3378" width="3" customWidth="1"/>
    <col min="3379" max="3391" width="2.42578125" customWidth="1"/>
    <col min="3584" max="3584" width="1.140625" customWidth="1"/>
    <col min="3585" max="3594" width="2.42578125" customWidth="1"/>
    <col min="3595" max="3596" width="3" customWidth="1"/>
    <col min="3597" max="3632" width="2.42578125" customWidth="1"/>
    <col min="3633" max="3634" width="3" customWidth="1"/>
    <col min="3635" max="3647" width="2.42578125" customWidth="1"/>
    <col min="3840" max="3840" width="1.140625" customWidth="1"/>
    <col min="3841" max="3850" width="2.42578125" customWidth="1"/>
    <col min="3851" max="3852" width="3" customWidth="1"/>
    <col min="3853" max="3888" width="2.42578125" customWidth="1"/>
    <col min="3889" max="3890" width="3" customWidth="1"/>
    <col min="3891" max="3903" width="2.42578125" customWidth="1"/>
    <col min="4096" max="4096" width="1.140625" customWidth="1"/>
    <col min="4097" max="4106" width="2.42578125" customWidth="1"/>
    <col min="4107" max="4108" width="3" customWidth="1"/>
    <col min="4109" max="4144" width="2.42578125" customWidth="1"/>
    <col min="4145" max="4146" width="3" customWidth="1"/>
    <col min="4147" max="4159" width="2.42578125" customWidth="1"/>
    <col min="4352" max="4352" width="1.140625" customWidth="1"/>
    <col min="4353" max="4362" width="2.42578125" customWidth="1"/>
    <col min="4363" max="4364" width="3" customWidth="1"/>
    <col min="4365" max="4400" width="2.42578125" customWidth="1"/>
    <col min="4401" max="4402" width="3" customWidth="1"/>
    <col min="4403" max="4415" width="2.42578125" customWidth="1"/>
    <col min="4608" max="4608" width="1.140625" customWidth="1"/>
    <col min="4609" max="4618" width="2.42578125" customWidth="1"/>
    <col min="4619" max="4620" width="3" customWidth="1"/>
    <col min="4621" max="4656" width="2.42578125" customWidth="1"/>
    <col min="4657" max="4658" width="3" customWidth="1"/>
    <col min="4659" max="4671" width="2.42578125" customWidth="1"/>
    <col min="4864" max="4864" width="1.140625" customWidth="1"/>
    <col min="4865" max="4874" width="2.42578125" customWidth="1"/>
    <col min="4875" max="4876" width="3" customWidth="1"/>
    <col min="4877" max="4912" width="2.42578125" customWidth="1"/>
    <col min="4913" max="4914" width="3" customWidth="1"/>
    <col min="4915" max="4927" width="2.42578125" customWidth="1"/>
    <col min="5120" max="5120" width="1.140625" customWidth="1"/>
    <col min="5121" max="5130" width="2.42578125" customWidth="1"/>
    <col min="5131" max="5132" width="3" customWidth="1"/>
    <col min="5133" max="5168" width="2.42578125" customWidth="1"/>
    <col min="5169" max="5170" width="3" customWidth="1"/>
    <col min="5171" max="5183" width="2.42578125" customWidth="1"/>
    <col min="5376" max="5376" width="1.140625" customWidth="1"/>
    <col min="5377" max="5386" width="2.42578125" customWidth="1"/>
    <col min="5387" max="5388" width="3" customWidth="1"/>
    <col min="5389" max="5424" width="2.42578125" customWidth="1"/>
    <col min="5425" max="5426" width="3" customWidth="1"/>
    <col min="5427" max="5439" width="2.42578125" customWidth="1"/>
    <col min="5632" max="5632" width="1.140625" customWidth="1"/>
    <col min="5633" max="5642" width="2.42578125" customWidth="1"/>
    <col min="5643" max="5644" width="3" customWidth="1"/>
    <col min="5645" max="5680" width="2.42578125" customWidth="1"/>
    <col min="5681" max="5682" width="3" customWidth="1"/>
    <col min="5683" max="5695" width="2.42578125" customWidth="1"/>
    <col min="5888" max="5888" width="1.140625" customWidth="1"/>
    <col min="5889" max="5898" width="2.42578125" customWidth="1"/>
    <col min="5899" max="5900" width="3" customWidth="1"/>
    <col min="5901" max="5936" width="2.42578125" customWidth="1"/>
    <col min="5937" max="5938" width="3" customWidth="1"/>
    <col min="5939" max="5951" width="2.42578125" customWidth="1"/>
    <col min="6144" max="6144" width="1.140625" customWidth="1"/>
    <col min="6145" max="6154" width="2.42578125" customWidth="1"/>
    <col min="6155" max="6156" width="3" customWidth="1"/>
    <col min="6157" max="6192" width="2.42578125" customWidth="1"/>
    <col min="6193" max="6194" width="3" customWidth="1"/>
    <col min="6195" max="6207" width="2.42578125" customWidth="1"/>
    <col min="6400" max="6400" width="1.140625" customWidth="1"/>
    <col min="6401" max="6410" width="2.42578125" customWidth="1"/>
    <col min="6411" max="6412" width="3" customWidth="1"/>
    <col min="6413" max="6448" width="2.42578125" customWidth="1"/>
    <col min="6449" max="6450" width="3" customWidth="1"/>
    <col min="6451" max="6463" width="2.42578125" customWidth="1"/>
    <col min="6656" max="6656" width="1.140625" customWidth="1"/>
    <col min="6657" max="6666" width="2.42578125" customWidth="1"/>
    <col min="6667" max="6668" width="3" customWidth="1"/>
    <col min="6669" max="6704" width="2.42578125" customWidth="1"/>
    <col min="6705" max="6706" width="3" customWidth="1"/>
    <col min="6707" max="6719" width="2.42578125" customWidth="1"/>
    <col min="6912" max="6912" width="1.140625" customWidth="1"/>
    <col min="6913" max="6922" width="2.42578125" customWidth="1"/>
    <col min="6923" max="6924" width="3" customWidth="1"/>
    <col min="6925" max="6960" width="2.42578125" customWidth="1"/>
    <col min="6961" max="6962" width="3" customWidth="1"/>
    <col min="6963" max="6975" width="2.42578125" customWidth="1"/>
    <col min="7168" max="7168" width="1.140625" customWidth="1"/>
    <col min="7169" max="7178" width="2.42578125" customWidth="1"/>
    <col min="7179" max="7180" width="3" customWidth="1"/>
    <col min="7181" max="7216" width="2.42578125" customWidth="1"/>
    <col min="7217" max="7218" width="3" customWidth="1"/>
    <col min="7219" max="7231" width="2.42578125" customWidth="1"/>
    <col min="7424" max="7424" width="1.140625" customWidth="1"/>
    <col min="7425" max="7434" width="2.42578125" customWidth="1"/>
    <col min="7435" max="7436" width="3" customWidth="1"/>
    <col min="7437" max="7472" width="2.42578125" customWidth="1"/>
    <col min="7473" max="7474" width="3" customWidth="1"/>
    <col min="7475" max="7487" width="2.42578125" customWidth="1"/>
    <col min="7680" max="7680" width="1.140625" customWidth="1"/>
    <col min="7681" max="7690" width="2.42578125" customWidth="1"/>
    <col min="7691" max="7692" width="3" customWidth="1"/>
    <col min="7693" max="7728" width="2.42578125" customWidth="1"/>
    <col min="7729" max="7730" width="3" customWidth="1"/>
    <col min="7731" max="7743" width="2.42578125" customWidth="1"/>
    <col min="7936" max="7936" width="1.140625" customWidth="1"/>
    <col min="7937" max="7946" width="2.42578125" customWidth="1"/>
    <col min="7947" max="7948" width="3" customWidth="1"/>
    <col min="7949" max="7984" width="2.42578125" customWidth="1"/>
    <col min="7985" max="7986" width="3" customWidth="1"/>
    <col min="7987" max="7999" width="2.42578125" customWidth="1"/>
    <col min="8192" max="8192" width="1.140625" customWidth="1"/>
    <col min="8193" max="8202" width="2.42578125" customWidth="1"/>
    <col min="8203" max="8204" width="3" customWidth="1"/>
    <col min="8205" max="8240" width="2.42578125" customWidth="1"/>
    <col min="8241" max="8242" width="3" customWidth="1"/>
    <col min="8243" max="8255" width="2.42578125" customWidth="1"/>
    <col min="8448" max="8448" width="1.140625" customWidth="1"/>
    <col min="8449" max="8458" width="2.42578125" customWidth="1"/>
    <col min="8459" max="8460" width="3" customWidth="1"/>
    <col min="8461" max="8496" width="2.42578125" customWidth="1"/>
    <col min="8497" max="8498" width="3" customWidth="1"/>
    <col min="8499" max="8511" width="2.42578125" customWidth="1"/>
    <col min="8704" max="8704" width="1.140625" customWidth="1"/>
    <col min="8705" max="8714" width="2.42578125" customWidth="1"/>
    <col min="8715" max="8716" width="3" customWidth="1"/>
    <col min="8717" max="8752" width="2.42578125" customWidth="1"/>
    <col min="8753" max="8754" width="3" customWidth="1"/>
    <col min="8755" max="8767" width="2.42578125" customWidth="1"/>
    <col min="8960" max="8960" width="1.140625" customWidth="1"/>
    <col min="8961" max="8970" width="2.42578125" customWidth="1"/>
    <col min="8971" max="8972" width="3" customWidth="1"/>
    <col min="8973" max="9008" width="2.42578125" customWidth="1"/>
    <col min="9009" max="9010" width="3" customWidth="1"/>
    <col min="9011" max="9023" width="2.42578125" customWidth="1"/>
    <col min="9216" max="9216" width="1.140625" customWidth="1"/>
    <col min="9217" max="9226" width="2.42578125" customWidth="1"/>
    <col min="9227" max="9228" width="3" customWidth="1"/>
    <col min="9229" max="9264" width="2.42578125" customWidth="1"/>
    <col min="9265" max="9266" width="3" customWidth="1"/>
    <col min="9267" max="9279" width="2.42578125" customWidth="1"/>
    <col min="9472" max="9472" width="1.140625" customWidth="1"/>
    <col min="9473" max="9482" width="2.42578125" customWidth="1"/>
    <col min="9483" max="9484" width="3" customWidth="1"/>
    <col min="9485" max="9520" width="2.42578125" customWidth="1"/>
    <col min="9521" max="9522" width="3" customWidth="1"/>
    <col min="9523" max="9535" width="2.42578125" customWidth="1"/>
    <col min="9728" max="9728" width="1.140625" customWidth="1"/>
    <col min="9729" max="9738" width="2.42578125" customWidth="1"/>
    <col min="9739" max="9740" width="3" customWidth="1"/>
    <col min="9741" max="9776" width="2.42578125" customWidth="1"/>
    <col min="9777" max="9778" width="3" customWidth="1"/>
    <col min="9779" max="9791" width="2.42578125" customWidth="1"/>
    <col min="9984" max="9984" width="1.140625" customWidth="1"/>
    <col min="9985" max="9994" width="2.42578125" customWidth="1"/>
    <col min="9995" max="9996" width="3" customWidth="1"/>
    <col min="9997" max="10032" width="2.42578125" customWidth="1"/>
    <col min="10033" max="10034" width="3" customWidth="1"/>
    <col min="10035" max="10047" width="2.42578125" customWidth="1"/>
    <col min="10240" max="10240" width="1.140625" customWidth="1"/>
    <col min="10241" max="10250" width="2.42578125" customWidth="1"/>
    <col min="10251" max="10252" width="3" customWidth="1"/>
    <col min="10253" max="10288" width="2.42578125" customWidth="1"/>
    <col min="10289" max="10290" width="3" customWidth="1"/>
    <col min="10291" max="10303" width="2.42578125" customWidth="1"/>
    <col min="10496" max="10496" width="1.140625" customWidth="1"/>
    <col min="10497" max="10506" width="2.42578125" customWidth="1"/>
    <col min="10507" max="10508" width="3" customWidth="1"/>
    <col min="10509" max="10544" width="2.42578125" customWidth="1"/>
    <col min="10545" max="10546" width="3" customWidth="1"/>
    <col min="10547" max="10559" width="2.42578125" customWidth="1"/>
    <col min="10752" max="10752" width="1.140625" customWidth="1"/>
    <col min="10753" max="10762" width="2.42578125" customWidth="1"/>
    <col min="10763" max="10764" width="3" customWidth="1"/>
    <col min="10765" max="10800" width="2.42578125" customWidth="1"/>
    <col min="10801" max="10802" width="3" customWidth="1"/>
    <col min="10803" max="10815" width="2.42578125" customWidth="1"/>
    <col min="11008" max="11008" width="1.140625" customWidth="1"/>
    <col min="11009" max="11018" width="2.42578125" customWidth="1"/>
    <col min="11019" max="11020" width="3" customWidth="1"/>
    <col min="11021" max="11056" width="2.42578125" customWidth="1"/>
    <col min="11057" max="11058" width="3" customWidth="1"/>
    <col min="11059" max="11071" width="2.42578125" customWidth="1"/>
    <col min="11264" max="11264" width="1.140625" customWidth="1"/>
    <col min="11265" max="11274" width="2.42578125" customWidth="1"/>
    <col min="11275" max="11276" width="3" customWidth="1"/>
    <col min="11277" max="11312" width="2.42578125" customWidth="1"/>
    <col min="11313" max="11314" width="3" customWidth="1"/>
    <col min="11315" max="11327" width="2.42578125" customWidth="1"/>
    <col min="11520" max="11520" width="1.140625" customWidth="1"/>
    <col min="11521" max="11530" width="2.42578125" customWidth="1"/>
    <col min="11531" max="11532" width="3" customWidth="1"/>
    <col min="11533" max="11568" width="2.42578125" customWidth="1"/>
    <col min="11569" max="11570" width="3" customWidth="1"/>
    <col min="11571" max="11583" width="2.42578125" customWidth="1"/>
    <col min="11776" max="11776" width="1.140625" customWidth="1"/>
    <col min="11777" max="11786" width="2.42578125" customWidth="1"/>
    <col min="11787" max="11788" width="3" customWidth="1"/>
    <col min="11789" max="11824" width="2.42578125" customWidth="1"/>
    <col min="11825" max="11826" width="3" customWidth="1"/>
    <col min="11827" max="11839" width="2.42578125" customWidth="1"/>
    <col min="12032" max="12032" width="1.140625" customWidth="1"/>
    <col min="12033" max="12042" width="2.42578125" customWidth="1"/>
    <col min="12043" max="12044" width="3" customWidth="1"/>
    <col min="12045" max="12080" width="2.42578125" customWidth="1"/>
    <col min="12081" max="12082" width="3" customWidth="1"/>
    <col min="12083" max="12095" width="2.42578125" customWidth="1"/>
    <col min="12288" max="12288" width="1.140625" customWidth="1"/>
    <col min="12289" max="12298" width="2.42578125" customWidth="1"/>
    <col min="12299" max="12300" width="3" customWidth="1"/>
    <col min="12301" max="12336" width="2.42578125" customWidth="1"/>
    <col min="12337" max="12338" width="3" customWidth="1"/>
    <col min="12339" max="12351" width="2.42578125" customWidth="1"/>
    <col min="12544" max="12544" width="1.140625" customWidth="1"/>
    <col min="12545" max="12554" width="2.42578125" customWidth="1"/>
    <col min="12555" max="12556" width="3" customWidth="1"/>
    <col min="12557" max="12592" width="2.42578125" customWidth="1"/>
    <col min="12593" max="12594" width="3" customWidth="1"/>
    <col min="12595" max="12607" width="2.42578125" customWidth="1"/>
    <col min="12800" max="12800" width="1.140625" customWidth="1"/>
    <col min="12801" max="12810" width="2.42578125" customWidth="1"/>
    <col min="12811" max="12812" width="3" customWidth="1"/>
    <col min="12813" max="12848" width="2.42578125" customWidth="1"/>
    <col min="12849" max="12850" width="3" customWidth="1"/>
    <col min="12851" max="12863" width="2.42578125" customWidth="1"/>
    <col min="13056" max="13056" width="1.140625" customWidth="1"/>
    <col min="13057" max="13066" width="2.42578125" customWidth="1"/>
    <col min="13067" max="13068" width="3" customWidth="1"/>
    <col min="13069" max="13104" width="2.42578125" customWidth="1"/>
    <col min="13105" max="13106" width="3" customWidth="1"/>
    <col min="13107" max="13119" width="2.42578125" customWidth="1"/>
    <col min="13312" max="13312" width="1.140625" customWidth="1"/>
    <col min="13313" max="13322" width="2.42578125" customWidth="1"/>
    <col min="13323" max="13324" width="3" customWidth="1"/>
    <col min="13325" max="13360" width="2.42578125" customWidth="1"/>
    <col min="13361" max="13362" width="3" customWidth="1"/>
    <col min="13363" max="13375" width="2.42578125" customWidth="1"/>
    <col min="13568" max="13568" width="1.140625" customWidth="1"/>
    <col min="13569" max="13578" width="2.42578125" customWidth="1"/>
    <col min="13579" max="13580" width="3" customWidth="1"/>
    <col min="13581" max="13616" width="2.42578125" customWidth="1"/>
    <col min="13617" max="13618" width="3" customWidth="1"/>
    <col min="13619" max="13631" width="2.42578125" customWidth="1"/>
    <col min="13824" max="13824" width="1.140625" customWidth="1"/>
    <col min="13825" max="13834" width="2.42578125" customWidth="1"/>
    <col min="13835" max="13836" width="3" customWidth="1"/>
    <col min="13837" max="13872" width="2.42578125" customWidth="1"/>
    <col min="13873" max="13874" width="3" customWidth="1"/>
    <col min="13875" max="13887" width="2.42578125" customWidth="1"/>
    <col min="14080" max="14080" width="1.140625" customWidth="1"/>
    <col min="14081" max="14090" width="2.42578125" customWidth="1"/>
    <col min="14091" max="14092" width="3" customWidth="1"/>
    <col min="14093" max="14128" width="2.42578125" customWidth="1"/>
    <col min="14129" max="14130" width="3" customWidth="1"/>
    <col min="14131" max="14143" width="2.42578125" customWidth="1"/>
    <col min="14336" max="14336" width="1.140625" customWidth="1"/>
    <col min="14337" max="14346" width="2.42578125" customWidth="1"/>
    <col min="14347" max="14348" width="3" customWidth="1"/>
    <col min="14349" max="14384" width="2.42578125" customWidth="1"/>
    <col min="14385" max="14386" width="3" customWidth="1"/>
    <col min="14387" max="14399" width="2.42578125" customWidth="1"/>
    <col min="14592" max="14592" width="1.140625" customWidth="1"/>
    <col min="14593" max="14602" width="2.42578125" customWidth="1"/>
    <col min="14603" max="14604" width="3" customWidth="1"/>
    <col min="14605" max="14640" width="2.42578125" customWidth="1"/>
    <col min="14641" max="14642" width="3" customWidth="1"/>
    <col min="14643" max="14655" width="2.42578125" customWidth="1"/>
    <col min="14848" max="14848" width="1.140625" customWidth="1"/>
    <col min="14849" max="14858" width="2.42578125" customWidth="1"/>
    <col min="14859" max="14860" width="3" customWidth="1"/>
    <col min="14861" max="14896" width="2.42578125" customWidth="1"/>
    <col min="14897" max="14898" width="3" customWidth="1"/>
    <col min="14899" max="14911" width="2.42578125" customWidth="1"/>
    <col min="15104" max="15104" width="1.140625" customWidth="1"/>
    <col min="15105" max="15114" width="2.42578125" customWidth="1"/>
    <col min="15115" max="15116" width="3" customWidth="1"/>
    <col min="15117" max="15152" width="2.42578125" customWidth="1"/>
    <col min="15153" max="15154" width="3" customWidth="1"/>
    <col min="15155" max="15167" width="2.42578125" customWidth="1"/>
    <col min="15360" max="15360" width="1.140625" customWidth="1"/>
    <col min="15361" max="15370" width="2.42578125" customWidth="1"/>
    <col min="15371" max="15372" width="3" customWidth="1"/>
    <col min="15373" max="15408" width="2.42578125" customWidth="1"/>
    <col min="15409" max="15410" width="3" customWidth="1"/>
    <col min="15411" max="15423" width="2.42578125" customWidth="1"/>
    <col min="15616" max="15616" width="1.140625" customWidth="1"/>
    <col min="15617" max="15626" width="2.42578125" customWidth="1"/>
    <col min="15627" max="15628" width="3" customWidth="1"/>
    <col min="15629" max="15664" width="2.42578125" customWidth="1"/>
    <col min="15665" max="15666" width="3" customWidth="1"/>
    <col min="15667" max="15679" width="2.42578125" customWidth="1"/>
    <col min="15872" max="15872" width="1.140625" customWidth="1"/>
    <col min="15873" max="15882" width="2.42578125" customWidth="1"/>
    <col min="15883" max="15884" width="3" customWidth="1"/>
    <col min="15885" max="15920" width="2.42578125" customWidth="1"/>
    <col min="15921" max="15922" width="3" customWidth="1"/>
    <col min="15923" max="15935" width="2.42578125" customWidth="1"/>
    <col min="16128" max="16128" width="1.140625" customWidth="1"/>
    <col min="16129" max="16138" width="2.42578125" customWidth="1"/>
    <col min="16139" max="16140" width="3" customWidth="1"/>
    <col min="16141" max="16176" width="2.42578125" customWidth="1"/>
    <col min="16177" max="16178" width="3" customWidth="1"/>
    <col min="16179" max="16191" width="2.42578125" customWidth="1"/>
  </cols>
  <sheetData>
    <row r="1" spans="2:57" ht="25.5" customHeight="1" x14ac:dyDescent="0.25">
      <c r="B1" s="66"/>
      <c r="C1" s="6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7"/>
      <c r="AW1" s="16"/>
      <c r="AX1" s="16"/>
      <c r="AY1" s="16"/>
      <c r="AZ1" s="16"/>
      <c r="BA1" s="16"/>
      <c r="BB1" s="16"/>
      <c r="BC1" s="16"/>
      <c r="BD1" s="16"/>
      <c r="BE1" s="18"/>
    </row>
    <row r="2" spans="2:57" ht="25.5" customHeight="1" x14ac:dyDescent="0.3">
      <c r="B2" s="19"/>
      <c r="C2" s="64"/>
      <c r="D2" s="63"/>
      <c r="E2" s="63"/>
      <c r="F2" s="63"/>
      <c r="G2" s="63"/>
      <c r="H2" s="233" t="str">
        <f>INDEX('cal2015-2016'!$I:$I,MATCH($AK12,'cal2015-2016'!$G:$G,0),0)</f>
        <v>N073</v>
      </c>
      <c r="I2" s="234"/>
      <c r="J2" s="234"/>
      <c r="K2" s="234"/>
      <c r="L2" s="235"/>
      <c r="M2" s="230" t="str">
        <f>sélections!B25</f>
        <v>LA CIPALE A - CTT TIèGE A</v>
      </c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2"/>
      <c r="AT2" s="233" t="str">
        <f>INDEX('cal2015-2016'!$K:$K,MATCH($AK12,'cal2015-2016'!$G:$G,0),0)</f>
        <v>L264</v>
      </c>
      <c r="AU2" s="234"/>
      <c r="AV2" s="234"/>
      <c r="AW2" s="234"/>
      <c r="AX2" s="235"/>
      <c r="AY2" s="11"/>
      <c r="AZ2" s="11"/>
      <c r="BE2" s="20"/>
    </row>
    <row r="3" spans="2:57" ht="25.5" customHeight="1" x14ac:dyDescent="0.25">
      <c r="B3" s="19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E3" s="20"/>
    </row>
    <row r="4" spans="2:57" ht="25.5" customHeight="1" x14ac:dyDescent="0.25">
      <c r="B4" s="19"/>
      <c r="F4" s="227" t="s">
        <v>1537</v>
      </c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8" t="str">
        <f>sélections!F24</f>
        <v>18h00</v>
      </c>
      <c r="V4" s="228"/>
      <c r="W4" s="228"/>
      <c r="X4" s="228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227" t="s">
        <v>1538</v>
      </c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9" t="str">
        <f>INDEX('cal2015-2016'!L:L,MATCH(AK12,'cal2015-2016'!G:G,0),0)</f>
        <v>19H00</v>
      </c>
      <c r="AV4" s="229"/>
      <c r="AW4" s="229"/>
      <c r="AX4" s="229"/>
      <c r="AY4" s="21"/>
      <c r="AZ4" s="21"/>
      <c r="BE4" s="20"/>
    </row>
    <row r="5" spans="2:57" ht="25.5" customHeight="1" x14ac:dyDescent="0.25">
      <c r="B5" s="19"/>
      <c r="BE5" s="20"/>
    </row>
    <row r="6" spans="2:57" ht="25.5" customHeight="1" x14ac:dyDescent="0.25">
      <c r="B6" s="19"/>
      <c r="C6"/>
      <c r="D6" s="236" t="str">
        <f>INDEX(provinces!$B:$B,MATCH(H2,provinces!$A:$A,0),0)</f>
        <v>La Cipale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8"/>
      <c r="Z6"/>
      <c r="AA6"/>
      <c r="AB6"/>
      <c r="AC6"/>
      <c r="AD6"/>
      <c r="AE6"/>
      <c r="AF6"/>
      <c r="AG6"/>
      <c r="AH6" s="236" t="str">
        <f>INDEX(provinces!$B:$B,MATCH(AT2,provinces!$A:$A,0),0)</f>
        <v>CTT Tiège</v>
      </c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8"/>
      <c r="BD6"/>
      <c r="BE6" s="20"/>
    </row>
    <row r="7" spans="2:57" ht="25.5" customHeight="1" x14ac:dyDescent="0.25">
      <c r="B7" s="19"/>
      <c r="C7"/>
      <c r="D7" s="236" t="str">
        <f>INDEX(provinces!$C:$C,MATCH(H2,provinces!$A:$A,0),0)</f>
        <v>Clos De L'Ermitage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8"/>
      <c r="Z7"/>
      <c r="AA7"/>
      <c r="AB7"/>
      <c r="AC7"/>
      <c r="AD7"/>
      <c r="AE7"/>
      <c r="AF7"/>
      <c r="AG7"/>
      <c r="AH7" s="236" t="str">
        <f>INDEX(provinces!$C:$C,MATCH(AT2,provinces!$A:$A,0),0)</f>
        <v>Arzelier, 1D</v>
      </c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8"/>
      <c r="BD7"/>
      <c r="BE7" s="20"/>
    </row>
    <row r="8" spans="2:57" ht="25.5" customHeight="1" x14ac:dyDescent="0.25">
      <c r="B8" s="19"/>
      <c r="C8"/>
      <c r="D8" s="236" t="str">
        <f>INDEX(provinces!$D:$D,MATCH(H2,provinces!$A:$A,0),0)</f>
        <v>LA CIPALE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  <c r="Z8"/>
      <c r="AA8"/>
      <c r="AB8"/>
      <c r="AC8"/>
      <c r="AD8"/>
      <c r="AE8"/>
      <c r="AF8"/>
      <c r="AG8"/>
      <c r="AH8" s="236" t="str">
        <f>INDEX(provinces!$D:$D,MATCH(AT2,provinces!$A:$A,0),0)</f>
        <v>ECOLE COMMUNALE DE SART</v>
      </c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8"/>
      <c r="BD8"/>
      <c r="BE8" s="20"/>
    </row>
    <row r="9" spans="2:57" ht="25.5" customHeight="1" x14ac:dyDescent="0.25">
      <c r="B9" s="19"/>
      <c r="C9"/>
      <c r="D9" s="236">
        <f>INDEX(provinces!$E:$E,MATCH(H2,provinces!$A:$A,0),0)</f>
        <v>0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8"/>
      <c r="Z9"/>
      <c r="AA9"/>
      <c r="AB9"/>
      <c r="AC9"/>
      <c r="AD9"/>
      <c r="AE9"/>
      <c r="AF9"/>
      <c r="AG9"/>
      <c r="AH9" s="236">
        <f>INDEX(provinces!$E:$E,MATCH(AT2,provinces!$A:$A,0),0)</f>
        <v>0</v>
      </c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8"/>
      <c r="BD9"/>
      <c r="BE9" s="20"/>
    </row>
    <row r="10" spans="2:57" ht="25.5" customHeight="1" x14ac:dyDescent="0.25">
      <c r="B10" s="19"/>
      <c r="C10"/>
      <c r="D10" s="236" t="str">
        <f>INDEX(provinces!$H:$H,MATCH(H2,provinces!$A:$A,0),0)</f>
        <v>083/213445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8"/>
      <c r="Z10"/>
      <c r="AA10"/>
      <c r="AB10"/>
      <c r="AC10"/>
      <c r="AD10"/>
      <c r="AE10"/>
      <c r="AF10"/>
      <c r="AG10"/>
      <c r="AH10" s="236">
        <f>INDEX(provinces!$H:$H,MATCH(AT2,provinces!$A:$A,0),0)</f>
        <v>0</v>
      </c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8"/>
      <c r="BD10"/>
      <c r="BE10" s="20"/>
    </row>
    <row r="11" spans="2:57" ht="25.5" customHeight="1" thickBot="1" x14ac:dyDescent="0.3">
      <c r="B11" s="19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/>
      <c r="V11" s="23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E11" s="20"/>
    </row>
    <row r="12" spans="2:57" ht="25.5" customHeight="1" thickBot="1" x14ac:dyDescent="0.3">
      <c r="B12" s="19"/>
      <c r="O12" s="25"/>
      <c r="P12" s="241" t="s">
        <v>1539</v>
      </c>
      <c r="Q12" s="242"/>
      <c r="R12" s="242"/>
      <c r="S12" s="243" t="str">
        <f>sélections!D33</f>
        <v>JANSSENS STEPHANE (5)</v>
      </c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39">
        <f>INDEX(LF_H!D:D,MATCH(S12,LF_H!F:F,0),0)</f>
        <v>100154</v>
      </c>
      <c r="AG12" s="239"/>
      <c r="AH12" s="239"/>
      <c r="AI12" s="239"/>
      <c r="AJ12" s="240"/>
      <c r="AK12" s="293" t="str">
        <f>sélections!S24</f>
        <v>N03026</v>
      </c>
      <c r="AL12" s="293"/>
      <c r="AM12" s="293"/>
      <c r="AN12" s="293"/>
      <c r="AO12" s="293"/>
      <c r="AP12" s="294"/>
      <c r="AQ12" s="25"/>
      <c r="AV12" s="68"/>
      <c r="BE12" s="20"/>
    </row>
    <row r="13" spans="2:57" ht="25.5" customHeight="1" thickBot="1" x14ac:dyDescent="0.35">
      <c r="B13" s="19"/>
      <c r="O13" s="25"/>
      <c r="P13" s="286" t="str">
        <f>INDEX('cal2015-2016'!F:F,MATCH(AK12,'cal2015-2016'!G:G,0),0)</f>
        <v>1A</v>
      </c>
      <c r="Q13" s="287"/>
      <c r="R13" s="288" t="s">
        <v>1540</v>
      </c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90"/>
      <c r="AM13" s="291" t="s">
        <v>1450</v>
      </c>
      <c r="AN13" s="292"/>
      <c r="AO13" s="291" t="s">
        <v>1449</v>
      </c>
      <c r="AP13" s="292"/>
      <c r="BE13" s="20"/>
    </row>
    <row r="14" spans="2:57" ht="25.5" customHeight="1" x14ac:dyDescent="0.3">
      <c r="B14" s="19"/>
      <c r="O14" s="25"/>
      <c r="P14" s="270">
        <v>1</v>
      </c>
      <c r="Q14" s="271"/>
      <c r="R14" s="272" t="str">
        <f>sélections!D27</f>
        <v>DEHAES JULIEN (1)</v>
      </c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4"/>
      <c r="AM14" s="305">
        <f>INDEX(LF_H!A:A,MATCH($R14,LF_H!$F:$F,0),0)</f>
        <v>1</v>
      </c>
      <c r="AN14" s="305"/>
      <c r="AO14" s="305" t="str">
        <f>INDEX(LF_H!B:B,MATCH($R14,LF_H!$F:$F,0),0)</f>
        <v>B0</v>
      </c>
      <c r="AP14" s="306"/>
      <c r="BE14" s="20"/>
    </row>
    <row r="15" spans="2:57" ht="25.5" customHeight="1" x14ac:dyDescent="0.3">
      <c r="B15" s="19"/>
      <c r="O15" s="25"/>
      <c r="P15" s="278">
        <v>2</v>
      </c>
      <c r="Q15" s="279"/>
      <c r="R15" s="280" t="str">
        <f>sélections!D28</f>
        <v>BOLAIN SEBASTIEN (5)</v>
      </c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2"/>
      <c r="AM15" s="295">
        <f>INDEX(LF_H!A:A,MATCH($R15,LF_H!$F:$F,0),0)</f>
        <v>2</v>
      </c>
      <c r="AN15" s="295"/>
      <c r="AO15" s="295" t="str">
        <f>INDEX(LF_H!B:B,MATCH($R15,LF_H!$F:$F,0),0)</f>
        <v>B2</v>
      </c>
      <c r="AP15" s="296"/>
      <c r="BE15" s="20"/>
    </row>
    <row r="16" spans="2:57" ht="25.5" customHeight="1" x14ac:dyDescent="0.3">
      <c r="B16" s="19"/>
      <c r="O16" s="25"/>
      <c r="P16" s="278">
        <v>3</v>
      </c>
      <c r="Q16" s="279"/>
      <c r="R16" s="280" t="str">
        <f>sélections!D29</f>
        <v>JANSSENS STEPHANE (5)</v>
      </c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2"/>
      <c r="AM16" s="295">
        <f>INDEX(LF_H!A:A,MATCH($R16,LF_H!$F:$F,0),0)</f>
        <v>5</v>
      </c>
      <c r="AN16" s="295"/>
      <c r="AO16" s="295" t="str">
        <f>INDEX(LF_H!B:B,MATCH($R16,LF_H!$F:$F,0),0)</f>
        <v>B2</v>
      </c>
      <c r="AP16" s="296"/>
      <c r="BE16" s="20"/>
    </row>
    <row r="17" spans="2:57" ht="25.5" customHeight="1" thickBot="1" x14ac:dyDescent="0.35">
      <c r="B17" s="19"/>
      <c r="O17" s="25"/>
      <c r="P17" s="254">
        <v>4</v>
      </c>
      <c r="Q17" s="255"/>
      <c r="R17" s="256" t="str">
        <f>sélections!D30</f>
        <v>DRION RAPHAEL (6)</v>
      </c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8"/>
      <c r="AM17" s="259">
        <f>INDEX(LF_H!A:A,MATCH($R17,LF_H!$F:$F,0),0)</f>
        <v>6</v>
      </c>
      <c r="AN17" s="260"/>
      <c r="AO17" s="259" t="str">
        <f>INDEX(LF_H!B:B,MATCH($R17,LF_H!$F:$F,0),0)</f>
        <v>B4</v>
      </c>
      <c r="AP17" s="261"/>
      <c r="BE17" s="20"/>
    </row>
    <row r="18" spans="2:57" ht="25.5" customHeight="1" thickBot="1" x14ac:dyDescent="0.35">
      <c r="B18" s="19"/>
      <c r="P18" s="297" t="s">
        <v>1458</v>
      </c>
      <c r="Q18" s="298"/>
      <c r="R18" s="299">
        <f>sélections!D31</f>
        <v>0</v>
      </c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1"/>
      <c r="AM18" s="302" t="e">
        <f>INDEX(LF_H!A:A,MATCH($R18,LF_H!$F:$F,0),0)</f>
        <v>#N/A</v>
      </c>
      <c r="AN18" s="303"/>
      <c r="AO18" s="302" t="e">
        <f>INDEX(LF_H!B:B,MATCH($R18,LF_H!$F:$F,0),0)</f>
        <v>#N/A</v>
      </c>
      <c r="AP18" s="304"/>
      <c r="BE18" s="20"/>
    </row>
    <row r="19" spans="2:57" ht="11.25" customHeight="1" thickBot="1" x14ac:dyDescent="0.35">
      <c r="B19" s="19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BE19" s="20"/>
    </row>
    <row r="20" spans="2:57" ht="11.25" customHeight="1" x14ac:dyDescent="0.25">
      <c r="B20" s="27"/>
      <c r="C20" s="28"/>
      <c r="D20" s="28"/>
      <c r="E20" s="28"/>
      <c r="F20" s="28"/>
      <c r="G20" s="246" t="s">
        <v>1541</v>
      </c>
      <c r="H20" s="247"/>
      <c r="I20" s="247"/>
      <c r="J20" s="247"/>
      <c r="K20" s="247"/>
      <c r="L20" s="247"/>
      <c r="M20" s="247"/>
      <c r="N20" s="247"/>
      <c r="O20" s="247"/>
      <c r="P20" s="250">
        <f>sélections!I32</f>
        <v>0</v>
      </c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1"/>
      <c r="AM20" s="29"/>
      <c r="AN20" s="30"/>
      <c r="AO20" s="30"/>
      <c r="AP20" s="30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1"/>
    </row>
    <row r="21" spans="2:57" ht="11.25" customHeight="1" thickBot="1" x14ac:dyDescent="0.3">
      <c r="B21" s="27"/>
      <c r="C21" s="28"/>
      <c r="D21" s="28"/>
      <c r="E21" s="28"/>
      <c r="F21" s="28"/>
      <c r="G21" s="248"/>
      <c r="H21" s="249"/>
      <c r="I21" s="249"/>
      <c r="J21" s="249"/>
      <c r="K21" s="249"/>
      <c r="L21" s="249"/>
      <c r="M21" s="249"/>
      <c r="N21" s="249"/>
      <c r="O21" s="249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3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31"/>
    </row>
    <row r="22" spans="2:57" ht="11.25" customHeight="1" x14ac:dyDescent="0.25">
      <c r="B22" s="27"/>
      <c r="C22" s="28"/>
      <c r="D22" s="28"/>
      <c r="E22" s="28"/>
      <c r="F22" s="28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1"/>
    </row>
    <row r="23" spans="2:57" ht="21.75" customHeight="1" x14ac:dyDescent="0.25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5"/>
    </row>
    <row r="24" spans="2:57" ht="11.25" customHeight="1" x14ac:dyDescent="0.2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6" spans="2:57" ht="25.5" customHeight="1" x14ac:dyDescent="0.25">
      <c r="B26" s="66"/>
      <c r="C26" s="6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7"/>
      <c r="AW26" s="16"/>
      <c r="AX26" s="16"/>
      <c r="AY26" s="16"/>
      <c r="AZ26" s="16"/>
      <c r="BA26" s="16"/>
      <c r="BB26" s="16"/>
      <c r="BC26" s="16"/>
      <c r="BD26" s="16"/>
      <c r="BE26" s="18"/>
    </row>
    <row r="27" spans="2:57" ht="25.5" customHeight="1" x14ac:dyDescent="0.3">
      <c r="B27" s="19"/>
      <c r="C27" s="64"/>
      <c r="D27" s="63"/>
      <c r="E27" s="63"/>
      <c r="F27" s="63"/>
      <c r="G27" s="63"/>
      <c r="H27" s="233" t="str">
        <f>INDEX('cal2015-2016'!$I:$I,MATCH($AK37,'cal2015-2016'!$G:$G,0),0)</f>
        <v>N073</v>
      </c>
      <c r="I27" s="234"/>
      <c r="J27" s="234"/>
      <c r="K27" s="234"/>
      <c r="L27" s="235"/>
      <c r="M27" s="230" t="str">
        <f>sélections!AA25</f>
        <v>LA CIPALE B - PAL NISMOISE A</v>
      </c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2"/>
      <c r="AT27" s="233" t="str">
        <f>INDEX('cal2015-2016'!$K:$K,MATCH($AK37,'cal2015-2016'!$G:$G,0),0)</f>
        <v>N092</v>
      </c>
      <c r="AU27" s="234"/>
      <c r="AV27" s="234"/>
      <c r="AW27" s="234"/>
      <c r="AX27" s="235"/>
      <c r="AY27" s="11"/>
      <c r="AZ27" s="11"/>
      <c r="BE27" s="20"/>
    </row>
    <row r="28" spans="2:57" ht="25.5" customHeight="1" x14ac:dyDescent="0.25">
      <c r="B28" s="19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E28" s="20"/>
    </row>
    <row r="29" spans="2:57" ht="25.5" customHeight="1" x14ac:dyDescent="0.25">
      <c r="B29" s="19"/>
      <c r="F29" s="227" t="s">
        <v>1537</v>
      </c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8" t="str">
        <f>sélections!AE24</f>
        <v>18h00</v>
      </c>
      <c r="V29" s="228"/>
      <c r="W29" s="228"/>
      <c r="X29" s="228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227" t="s">
        <v>1538</v>
      </c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9" t="str">
        <f>INDEX('cal2015-2016'!L:L,MATCH(AK37,'cal2015-2016'!G:G,0),0)</f>
        <v>19H00</v>
      </c>
      <c r="AV29" s="229"/>
      <c r="AW29" s="229"/>
      <c r="AX29" s="229"/>
      <c r="AY29" s="21"/>
      <c r="AZ29" s="21"/>
      <c r="BE29" s="20"/>
    </row>
    <row r="30" spans="2:57" ht="25.5" customHeight="1" x14ac:dyDescent="0.25">
      <c r="B30" s="19"/>
      <c r="BE30" s="20"/>
    </row>
    <row r="31" spans="2:57" ht="25.5" customHeight="1" x14ac:dyDescent="0.25">
      <c r="B31" s="19"/>
      <c r="C31"/>
      <c r="D31" s="236" t="str">
        <f>INDEX(provinces!$B:$B,MATCH(H27,provinces!$A:$A,0),0)</f>
        <v>La Cipale</v>
      </c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8"/>
      <c r="Z31"/>
      <c r="AA31"/>
      <c r="AB31"/>
      <c r="AC31"/>
      <c r="AD31"/>
      <c r="AE31"/>
      <c r="AF31"/>
      <c r="AG31"/>
      <c r="AH31" s="236" t="str">
        <f>INDEX(provinces!$B:$B,MATCH(AT27,provinces!$A:$A,0),0)</f>
        <v>Pal Nismoise</v>
      </c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8"/>
      <c r="BD31"/>
      <c r="BE31" s="20"/>
    </row>
    <row r="32" spans="2:57" ht="25.5" customHeight="1" x14ac:dyDescent="0.25">
      <c r="B32" s="19"/>
      <c r="C32"/>
      <c r="D32" s="236" t="str">
        <f>INDEX(provinces!$C:$C,MATCH(H27,provinces!$A:$A,0),0)</f>
        <v>Clos De L'Ermitage</v>
      </c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8"/>
      <c r="Z32"/>
      <c r="AA32"/>
      <c r="AB32"/>
      <c r="AC32"/>
      <c r="AD32"/>
      <c r="AE32"/>
      <c r="AF32"/>
      <c r="AG32"/>
      <c r="AH32" s="236" t="str">
        <f>INDEX(provinces!$C:$C,MATCH(AT27,provinces!$A:$A,0),0)</f>
        <v>Rue Pierre Bosseau 17</v>
      </c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8"/>
      <c r="BD32"/>
      <c r="BE32" s="20"/>
    </row>
    <row r="33" spans="2:57" ht="25.5" customHeight="1" x14ac:dyDescent="0.25">
      <c r="B33" s="19"/>
      <c r="C33"/>
      <c r="D33" s="236" t="str">
        <f>INDEX(provinces!$D:$D,MATCH(H27,provinces!$A:$A,0),0)</f>
        <v>LA CIPALE</v>
      </c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8"/>
      <c r="Z33"/>
      <c r="AA33"/>
      <c r="AB33"/>
      <c r="AC33"/>
      <c r="AD33"/>
      <c r="AE33"/>
      <c r="AF33"/>
      <c r="AG33"/>
      <c r="AH33" s="236" t="str">
        <f>INDEX(provinces!$D:$D,MATCH(AT27,provinces!$A:$A,0),0)</f>
        <v>ASBL Palette Nismoise</v>
      </c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8"/>
      <c r="BD33"/>
      <c r="BE33" s="20"/>
    </row>
    <row r="34" spans="2:57" ht="25.5" customHeight="1" x14ac:dyDescent="0.25">
      <c r="B34" s="19"/>
      <c r="C34"/>
      <c r="D34" s="236">
        <f>INDEX(provinces!$E:$E,MATCH(H27,provinces!$A:$A,0),0)</f>
        <v>0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8"/>
      <c r="Z34"/>
      <c r="AA34"/>
      <c r="AB34"/>
      <c r="AC34"/>
      <c r="AD34"/>
      <c r="AE34"/>
      <c r="AF34"/>
      <c r="AG34"/>
      <c r="AH34" s="236">
        <f>INDEX(provinces!$E:$E,MATCH(AT27,provinces!$A:$A,0),0)</f>
        <v>0</v>
      </c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8"/>
      <c r="BD34"/>
      <c r="BE34" s="20"/>
    </row>
    <row r="35" spans="2:57" ht="25.5" customHeight="1" x14ac:dyDescent="0.25">
      <c r="B35" s="19"/>
      <c r="C35"/>
      <c r="D35" s="236" t="str">
        <f>INDEX(provinces!$H:$H,MATCH(H27,provinces!$A:$A,0),0)</f>
        <v>083/213445</v>
      </c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8"/>
      <c r="Z35"/>
      <c r="AA35"/>
      <c r="AB35"/>
      <c r="AC35"/>
      <c r="AD35"/>
      <c r="AE35"/>
      <c r="AF35"/>
      <c r="AG35"/>
      <c r="AH35" s="236">
        <f>INDEX(provinces!$H:$H,MATCH(AT27,provinces!$A:$A,0),0)</f>
        <v>0</v>
      </c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8"/>
      <c r="BD35"/>
      <c r="BE35" s="20"/>
    </row>
    <row r="36" spans="2:57" ht="25.5" customHeight="1" thickBot="1" x14ac:dyDescent="0.3">
      <c r="B36" s="19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3"/>
      <c r="V36" s="23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E36" s="20"/>
    </row>
    <row r="37" spans="2:57" ht="25.5" customHeight="1" thickBot="1" x14ac:dyDescent="0.3">
      <c r="B37" s="19"/>
      <c r="O37" s="25"/>
      <c r="P37" s="241" t="s">
        <v>1539</v>
      </c>
      <c r="Q37" s="242"/>
      <c r="R37" s="242"/>
      <c r="S37" s="243" t="str">
        <f>sélections!AC33</f>
        <v>MORARDET MICHAEL (6B)</v>
      </c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39">
        <f>INDEX(LF_H!D:D,MATCH(S37,LF_H!F:F,0),0)</f>
        <v>154456</v>
      </c>
      <c r="AG37" s="239"/>
      <c r="AH37" s="239"/>
      <c r="AI37" s="239"/>
      <c r="AJ37" s="240"/>
      <c r="AK37" s="307" t="str">
        <f>sélections!AP24</f>
        <v>WB-02-03-6</v>
      </c>
      <c r="AL37" s="307"/>
      <c r="AM37" s="307"/>
      <c r="AN37" s="307"/>
      <c r="AO37" s="307"/>
      <c r="AP37" s="308"/>
      <c r="AQ37" s="25"/>
      <c r="AV37" s="68"/>
      <c r="BE37" s="20"/>
    </row>
    <row r="38" spans="2:57" ht="25.5" customHeight="1" thickBot="1" x14ac:dyDescent="0.35">
      <c r="B38" s="19"/>
      <c r="O38" s="25"/>
      <c r="P38" s="286" t="str">
        <f>INDEX('cal2015-2016'!F:F,MATCH(AK37,'cal2015-2016'!G:G,0),0)</f>
        <v>IWB B</v>
      </c>
      <c r="Q38" s="287"/>
      <c r="R38" s="288" t="s">
        <v>1542</v>
      </c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90"/>
      <c r="AM38" s="291" t="s">
        <v>1450</v>
      </c>
      <c r="AN38" s="292"/>
      <c r="AO38" s="291" t="s">
        <v>1449</v>
      </c>
      <c r="AP38" s="292"/>
      <c r="BE38" s="20"/>
    </row>
    <row r="39" spans="2:57" ht="25.5" customHeight="1" x14ac:dyDescent="0.3">
      <c r="B39" s="19"/>
      <c r="O39" s="25"/>
      <c r="P39" s="270">
        <v>1</v>
      </c>
      <c r="Q39" s="271"/>
      <c r="R39" s="272" t="str">
        <f>sélections!AC27</f>
        <v>MORARDET MICHAEL (6B)</v>
      </c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4"/>
      <c r="AM39" s="305" t="str">
        <f>INDEX(LF_H!A:A,MATCH($R39,LF_H!$F:$F,0),0)</f>
        <v>DA</v>
      </c>
      <c r="AN39" s="305"/>
      <c r="AO39" s="305" t="str">
        <f>INDEX(LF_H!B:B,MATCH($R39,LF_H!$F:$F,0),0)</f>
        <v>B4</v>
      </c>
      <c r="AP39" s="306"/>
      <c r="BE39" s="20"/>
    </row>
    <row r="40" spans="2:57" ht="25.5" customHeight="1" x14ac:dyDescent="0.3">
      <c r="B40" s="19"/>
      <c r="O40" s="25"/>
      <c r="P40" s="278">
        <v>2</v>
      </c>
      <c r="Q40" s="279"/>
      <c r="R40" s="280" t="str">
        <f>sélections!AC28</f>
        <v>ANTHONE THOMAS (11)</v>
      </c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2"/>
      <c r="AM40" s="295">
        <f>INDEX(LF_H!A:A,MATCH($R40,LF_H!$F:$F,0),0)</f>
        <v>7</v>
      </c>
      <c r="AN40" s="295"/>
      <c r="AO40" s="295" t="str">
        <f>INDEX(LF_H!B:B,MATCH($R40,LF_H!$F:$F,0),0)</f>
        <v>B6</v>
      </c>
      <c r="AP40" s="296"/>
      <c r="BE40" s="20"/>
    </row>
    <row r="41" spans="2:57" ht="25.5" customHeight="1" x14ac:dyDescent="0.3">
      <c r="B41" s="19"/>
      <c r="O41" s="25"/>
      <c r="P41" s="278">
        <v>3</v>
      </c>
      <c r="Q41" s="279"/>
      <c r="R41" s="280" t="str">
        <f>sélections!AC29</f>
        <v>DECLAYE CEDRIC (11)</v>
      </c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2"/>
      <c r="AM41" s="295">
        <f>INDEX(LF_H!A:A,MATCH($R41,LF_H!$F:$F,0),0)</f>
        <v>9</v>
      </c>
      <c r="AN41" s="295"/>
      <c r="AO41" s="295" t="str">
        <f>INDEX(LF_H!B:B,MATCH($R41,LF_H!$F:$F,0),0)</f>
        <v>B6</v>
      </c>
      <c r="AP41" s="296"/>
      <c r="BE41" s="20"/>
    </row>
    <row r="42" spans="2:57" ht="25.5" customHeight="1" thickBot="1" x14ac:dyDescent="0.35">
      <c r="B42" s="19"/>
      <c r="O42" s="25"/>
      <c r="P42" s="254">
        <v>4</v>
      </c>
      <c r="Q42" s="255"/>
      <c r="R42" s="256" t="str">
        <f>sélections!AC30</f>
        <v>BOTIN VINCENT (11)</v>
      </c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8"/>
      <c r="AM42" s="259">
        <f>INDEX(LF_H!A:A,MATCH($R42,LF_H!$F:$F,0),0)</f>
        <v>8</v>
      </c>
      <c r="AN42" s="260"/>
      <c r="AO42" s="259" t="str">
        <f>INDEX(LF_H!B:B,MATCH($R42,LF_H!$F:$F,0),0)</f>
        <v>B6</v>
      </c>
      <c r="AP42" s="261"/>
      <c r="BE42" s="20"/>
    </row>
    <row r="43" spans="2:57" ht="25.5" customHeight="1" thickBot="1" x14ac:dyDescent="0.35">
      <c r="B43" s="19"/>
      <c r="P43" s="297" t="s">
        <v>1458</v>
      </c>
      <c r="Q43" s="298"/>
      <c r="R43" s="299">
        <f>sélections!AC31</f>
        <v>0</v>
      </c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1"/>
      <c r="AM43" s="302" t="e">
        <f>INDEX(LF_H!A:A,MATCH($R43,LF_H!$F:$F,0),0)</f>
        <v>#N/A</v>
      </c>
      <c r="AN43" s="303"/>
      <c r="AO43" s="302" t="e">
        <f>INDEX(LF_H!B:B,MATCH($R43,LF_H!$F:$F,0),0)</f>
        <v>#N/A</v>
      </c>
      <c r="AP43" s="304"/>
      <c r="BE43" s="20"/>
    </row>
    <row r="44" spans="2:57" ht="11.25" customHeight="1" thickBot="1" x14ac:dyDescent="0.35">
      <c r="B44" s="19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BE44" s="20"/>
    </row>
    <row r="45" spans="2:57" ht="11.25" customHeight="1" x14ac:dyDescent="0.25">
      <c r="B45" s="27"/>
      <c r="C45" s="28"/>
      <c r="D45" s="28"/>
      <c r="E45" s="28"/>
      <c r="F45" s="28"/>
      <c r="G45" s="246" t="s">
        <v>1541</v>
      </c>
      <c r="H45" s="247"/>
      <c r="I45" s="247"/>
      <c r="J45" s="247"/>
      <c r="K45" s="247"/>
      <c r="L45" s="247"/>
      <c r="M45" s="247"/>
      <c r="N45" s="247"/>
      <c r="O45" s="247"/>
      <c r="P45" s="250">
        <f>sélections!AI32</f>
        <v>0</v>
      </c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1"/>
      <c r="AM45" s="29"/>
      <c r="AN45" s="30"/>
      <c r="AO45" s="30"/>
      <c r="AP45" s="30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31"/>
    </row>
    <row r="46" spans="2:57" ht="11.25" customHeight="1" thickBot="1" x14ac:dyDescent="0.3">
      <c r="B46" s="27"/>
      <c r="C46" s="28"/>
      <c r="D46" s="28"/>
      <c r="E46" s="28"/>
      <c r="F46" s="28"/>
      <c r="G46" s="248"/>
      <c r="H46" s="249"/>
      <c r="I46" s="249"/>
      <c r="J46" s="249"/>
      <c r="K46" s="249"/>
      <c r="L46" s="249"/>
      <c r="M46" s="249"/>
      <c r="N46" s="249"/>
      <c r="O46" s="249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3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31"/>
    </row>
    <row r="47" spans="2:57" ht="11.25" customHeight="1" x14ac:dyDescent="0.25"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5"/>
    </row>
    <row r="50" spans="2:57" ht="25.5" customHeight="1" x14ac:dyDescent="0.25">
      <c r="B50" s="66"/>
      <c r="C50" s="67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7"/>
      <c r="AW50" s="16"/>
      <c r="AX50" s="16"/>
      <c r="AY50" s="16"/>
      <c r="AZ50" s="16"/>
      <c r="BA50" s="16"/>
      <c r="BB50" s="16"/>
      <c r="BC50" s="16"/>
      <c r="BD50" s="16"/>
      <c r="BE50" s="18"/>
    </row>
    <row r="51" spans="2:57" ht="25.5" customHeight="1" x14ac:dyDescent="0.3">
      <c r="B51" s="19"/>
      <c r="C51" s="64"/>
      <c r="D51" s="63"/>
      <c r="E51" s="63"/>
      <c r="F51" s="63"/>
      <c r="G51" s="63"/>
      <c r="H51" s="233" t="str">
        <f>INDEX('cal2015-2016'!$I:$I,MATCH($AK61,'cal2015-2016'!$G:$G,0),0)</f>
        <v>N103</v>
      </c>
      <c r="I51" s="234"/>
      <c r="J51" s="234"/>
      <c r="K51" s="234"/>
      <c r="L51" s="235"/>
      <c r="M51" s="230" t="str">
        <f>sélections!AX25</f>
        <v>TT RHISNES A - LA CIPALE C</v>
      </c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2"/>
      <c r="AT51" s="233" t="str">
        <f>INDEX('cal2015-2016'!$K:$K,MATCH($AK61,'cal2015-2016'!$G:$G,0),0)</f>
        <v>N073</v>
      </c>
      <c r="AU51" s="234"/>
      <c r="AV51" s="234"/>
      <c r="AW51" s="234"/>
      <c r="AX51" s="235"/>
      <c r="AY51" s="11"/>
      <c r="AZ51" s="11"/>
      <c r="BE51" s="20"/>
    </row>
    <row r="52" spans="2:57" ht="25.5" customHeight="1" x14ac:dyDescent="0.25">
      <c r="B52" s="19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E52" s="20"/>
    </row>
    <row r="53" spans="2:57" ht="25.5" customHeight="1" x14ac:dyDescent="0.25">
      <c r="B53" s="19"/>
      <c r="F53" s="227" t="s">
        <v>1537</v>
      </c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8" t="str">
        <f>sélections!BB24</f>
        <v>17h45</v>
      </c>
      <c r="V53" s="228"/>
      <c r="W53" s="228"/>
      <c r="X53" s="228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227" t="s">
        <v>1538</v>
      </c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9" t="str">
        <f>INDEX('cal2015-2016'!L:L,MATCH(AK61,'cal2015-2016'!G:G,0),0)</f>
        <v>19H00</v>
      </c>
      <c r="AV53" s="229"/>
      <c r="AW53" s="229"/>
      <c r="AX53" s="229"/>
      <c r="AY53" s="21"/>
      <c r="AZ53" s="21"/>
      <c r="BE53" s="20"/>
    </row>
    <row r="54" spans="2:57" ht="25.5" customHeight="1" x14ac:dyDescent="0.25">
      <c r="B54" s="19"/>
      <c r="BE54" s="20"/>
    </row>
    <row r="55" spans="2:57" ht="25.5" customHeight="1" x14ac:dyDescent="0.25">
      <c r="B55" s="19"/>
      <c r="C55"/>
      <c r="D55" s="236" t="str">
        <f>INDEX(provinces!$B:$B,MATCH(H51,provinces!$A:$A,0),0)</f>
        <v>TT Rhisnes</v>
      </c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8"/>
      <c r="Z55"/>
      <c r="AA55"/>
      <c r="AB55"/>
      <c r="AC55"/>
      <c r="AD55"/>
      <c r="AE55"/>
      <c r="AF55"/>
      <c r="AG55"/>
      <c r="AH55" s="236" t="str">
        <f>INDEX(provinces!$B:$B,MATCH(AT51,provinces!$A:$A,0),0)</f>
        <v>La Cipale</v>
      </c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8"/>
      <c r="BD55"/>
      <c r="BE55" s="20"/>
    </row>
    <row r="56" spans="2:57" ht="25.5" customHeight="1" x14ac:dyDescent="0.25">
      <c r="B56" s="19"/>
      <c r="C56"/>
      <c r="D56" s="236" t="str">
        <f>INDEX(provinces!$C:$C,MATCH(H51,provinces!$A:$A,0),0)</f>
        <v>Chaussée De La Gare 2A</v>
      </c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8"/>
      <c r="Z56"/>
      <c r="AA56"/>
      <c r="AB56"/>
      <c r="AC56"/>
      <c r="AD56"/>
      <c r="AE56"/>
      <c r="AF56"/>
      <c r="AG56"/>
      <c r="AH56" s="236" t="str">
        <f>INDEX(provinces!$C:$C,MATCH(AT51,provinces!$A:$A,0),0)</f>
        <v>Clos De L'Ermitage</v>
      </c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8"/>
      <c r="BD56"/>
      <c r="BE56" s="20"/>
    </row>
    <row r="57" spans="2:57" ht="25.5" customHeight="1" x14ac:dyDescent="0.25">
      <c r="B57" s="19"/>
      <c r="C57"/>
      <c r="D57" s="236" t="str">
        <f>INDEX(provinces!$D:$D,MATCH(H51,provinces!$A:$A,0),0)</f>
        <v>TT RHISNES</v>
      </c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8"/>
      <c r="Z57"/>
      <c r="AA57"/>
      <c r="AB57"/>
      <c r="AC57"/>
      <c r="AD57"/>
      <c r="AE57"/>
      <c r="AF57"/>
      <c r="AG57"/>
      <c r="AH57" s="236" t="str">
        <f>INDEX(provinces!$D:$D,MATCH(AT51,provinces!$A:$A,0),0)</f>
        <v>LA CIPALE</v>
      </c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8"/>
      <c r="BD57"/>
      <c r="BE57" s="20"/>
    </row>
    <row r="58" spans="2:57" ht="25.5" customHeight="1" x14ac:dyDescent="0.25">
      <c r="B58" s="19"/>
      <c r="C58"/>
      <c r="D58" s="236">
        <f>INDEX(provinces!$E:$E,MATCH(H51,provinces!$A:$A,0),0)</f>
        <v>0</v>
      </c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8"/>
      <c r="Z58"/>
      <c r="AA58"/>
      <c r="AB58"/>
      <c r="AC58"/>
      <c r="AD58"/>
      <c r="AE58"/>
      <c r="AF58"/>
      <c r="AG58"/>
      <c r="AH58" s="236">
        <f>INDEX(provinces!$E:$E,MATCH(AT51,provinces!$A:$A,0),0)</f>
        <v>0</v>
      </c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8"/>
      <c r="BD58"/>
      <c r="BE58" s="20"/>
    </row>
    <row r="59" spans="2:57" ht="25.5" customHeight="1" x14ac:dyDescent="0.25">
      <c r="B59" s="19"/>
      <c r="C59"/>
      <c r="D59" s="236" t="str">
        <f>INDEX(provinces!$H:$H,MATCH(H51,provinces!$A:$A,0),0)</f>
        <v>081/56.74.77</v>
      </c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8"/>
      <c r="Z59"/>
      <c r="AA59"/>
      <c r="AB59"/>
      <c r="AC59"/>
      <c r="AD59"/>
      <c r="AE59"/>
      <c r="AF59"/>
      <c r="AG59"/>
      <c r="AH59" s="236" t="str">
        <f>INDEX(provinces!$H:$H,MATCH(AT51,provinces!$A:$A,0),0)</f>
        <v>083/213445</v>
      </c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8"/>
      <c r="BD59"/>
      <c r="BE59" s="20"/>
    </row>
    <row r="60" spans="2:57" ht="25.5" customHeight="1" thickBot="1" x14ac:dyDescent="0.3">
      <c r="B60" s="19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3"/>
      <c r="V60" s="23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E60" s="20"/>
    </row>
    <row r="61" spans="2:57" ht="25.5" customHeight="1" thickBot="1" x14ac:dyDescent="0.3">
      <c r="B61" s="19"/>
      <c r="O61" s="25"/>
      <c r="P61" s="241" t="s">
        <v>1539</v>
      </c>
      <c r="Q61" s="242"/>
      <c r="R61" s="242"/>
      <c r="S61" s="243" t="str">
        <f>sélections!AZ33</f>
        <v>ANTHONE THIERRY (15)</v>
      </c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39">
        <f>INDEX(LF_H!D:D,MATCH(S61,LF_H!F:F,0),0)</f>
        <v>100823</v>
      </c>
      <c r="AG61" s="239"/>
      <c r="AH61" s="239"/>
      <c r="AI61" s="239"/>
      <c r="AJ61" s="240"/>
      <c r="AK61" s="307" t="str">
        <f>sélections!BO24</f>
        <v>03-012</v>
      </c>
      <c r="AL61" s="307"/>
      <c r="AM61" s="307"/>
      <c r="AN61" s="307"/>
      <c r="AO61" s="307"/>
      <c r="AP61" s="308"/>
      <c r="AQ61" s="25"/>
      <c r="AV61" s="68"/>
      <c r="BE61" s="20"/>
    </row>
    <row r="62" spans="2:57" ht="25.5" customHeight="1" thickBot="1" x14ac:dyDescent="0.35">
      <c r="B62" s="19"/>
      <c r="O62" s="25"/>
      <c r="P62" s="286" t="str">
        <f>INDEX('cal2015-2016'!F:F,MATCH(AK61,'cal2015-2016'!G:G,0),0)</f>
        <v>1D</v>
      </c>
      <c r="Q62" s="287"/>
      <c r="R62" s="288" t="s">
        <v>1543</v>
      </c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90"/>
      <c r="AM62" s="291" t="s">
        <v>1450</v>
      </c>
      <c r="AN62" s="292"/>
      <c r="AO62" s="291" t="s">
        <v>1449</v>
      </c>
      <c r="AP62" s="292"/>
      <c r="BE62" s="20"/>
    </row>
    <row r="63" spans="2:57" ht="25.5" customHeight="1" x14ac:dyDescent="0.3">
      <c r="B63" s="19"/>
      <c r="O63" s="25"/>
      <c r="P63" s="270">
        <v>1</v>
      </c>
      <c r="Q63" s="271"/>
      <c r="R63" s="272" t="str">
        <f>sélections!AZ27</f>
        <v>HENRARD LUC (11)</v>
      </c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4"/>
      <c r="AM63" s="305">
        <f>INDEX(LF_H!A:A,MATCH($R63,LF_H!$F:$F,0),0)</f>
        <v>11</v>
      </c>
      <c r="AN63" s="305"/>
      <c r="AO63" s="305" t="str">
        <f>INDEX(LF_H!B:B,MATCH($R63,LF_H!$F:$F,0),0)</f>
        <v>B6</v>
      </c>
      <c r="AP63" s="306"/>
      <c r="BE63" s="20"/>
    </row>
    <row r="64" spans="2:57" ht="25.5" customHeight="1" x14ac:dyDescent="0.3">
      <c r="B64" s="19"/>
      <c r="O64" s="25"/>
      <c r="P64" s="278">
        <v>2</v>
      </c>
      <c r="Q64" s="279"/>
      <c r="R64" s="280" t="str">
        <f>sélections!AZ28</f>
        <v>ANTHONE THIERRY (15)</v>
      </c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2"/>
      <c r="AM64" s="295">
        <f>INDEX(LF_H!A:A,MATCH($R64,LF_H!$F:$F,0),0)</f>
        <v>12</v>
      </c>
      <c r="AN64" s="295"/>
      <c r="AO64" s="295" t="str">
        <f>INDEX(LF_H!B:B,MATCH($R64,LF_H!$F:$F,0),0)</f>
        <v>C0</v>
      </c>
      <c r="AP64" s="296"/>
      <c r="BE64" s="20"/>
    </row>
    <row r="65" spans="2:57" ht="25.5" customHeight="1" x14ac:dyDescent="0.3">
      <c r="B65" s="19"/>
      <c r="O65" s="25"/>
      <c r="P65" s="278">
        <v>3</v>
      </c>
      <c r="Q65" s="279"/>
      <c r="R65" s="280" t="str">
        <f>sélections!AZ29</f>
        <v>DELVAUX BAPTISTE (15)</v>
      </c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2"/>
      <c r="AM65" s="295">
        <f>INDEX(LF_H!A:A,MATCH($R65,LF_H!$F:$F,0),0)</f>
        <v>13</v>
      </c>
      <c r="AN65" s="295"/>
      <c r="AO65" s="295" t="str">
        <f>INDEX(LF_H!B:B,MATCH($R65,LF_H!$F:$F,0),0)</f>
        <v>C0</v>
      </c>
      <c r="AP65" s="296"/>
      <c r="BE65" s="20"/>
    </row>
    <row r="66" spans="2:57" ht="25.5" customHeight="1" thickBot="1" x14ac:dyDescent="0.35">
      <c r="B66" s="19"/>
      <c r="O66" s="25"/>
      <c r="P66" s="254">
        <v>4</v>
      </c>
      <c r="Q66" s="255"/>
      <c r="R66" s="256" t="str">
        <f>sélections!AZ30</f>
        <v>ALLARD EMILIE (26)</v>
      </c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8"/>
      <c r="AM66" s="259">
        <f>INDEX(LF_H!A:A,MATCH($R66,LF_H!$F:$F,0),0)</f>
        <v>24</v>
      </c>
      <c r="AN66" s="260"/>
      <c r="AO66" s="259" t="str">
        <f>INDEX(LF_H!B:B,MATCH($R66,LF_H!$F:$F,0),0)</f>
        <v>C6</v>
      </c>
      <c r="AP66" s="261"/>
      <c r="BE66" s="20"/>
    </row>
    <row r="67" spans="2:57" ht="25.5" customHeight="1" thickBot="1" x14ac:dyDescent="0.35">
      <c r="B67" s="19"/>
      <c r="P67" s="297" t="s">
        <v>1458</v>
      </c>
      <c r="Q67" s="298"/>
      <c r="R67" s="299">
        <f>sélections!AZ31</f>
        <v>0</v>
      </c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1"/>
      <c r="AM67" s="302" t="e">
        <f>INDEX(LF_H!A:A,MATCH($R67,LF_H!$F:$F,0),0)</f>
        <v>#N/A</v>
      </c>
      <c r="AN67" s="303"/>
      <c r="AO67" s="302" t="e">
        <f>INDEX(LF_H!B:B,MATCH($R67,LF_H!$F:$F,0),0)</f>
        <v>#N/A</v>
      </c>
      <c r="AP67" s="304"/>
      <c r="BE67" s="20"/>
    </row>
    <row r="68" spans="2:57" ht="11.25" customHeight="1" thickBot="1" x14ac:dyDescent="0.35">
      <c r="B68" s="19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BE68" s="20"/>
    </row>
    <row r="69" spans="2:57" ht="11.25" customHeight="1" x14ac:dyDescent="0.25">
      <c r="B69" s="27"/>
      <c r="C69" s="28"/>
      <c r="D69" s="28"/>
      <c r="E69" s="28"/>
      <c r="F69" s="28"/>
      <c r="G69" s="246" t="s">
        <v>1541</v>
      </c>
      <c r="H69" s="247"/>
      <c r="I69" s="247"/>
      <c r="J69" s="247"/>
      <c r="K69" s="247"/>
      <c r="L69" s="247"/>
      <c r="M69" s="247"/>
      <c r="N69" s="247"/>
      <c r="O69" s="247"/>
      <c r="P69" s="250">
        <f>sélections!BE32</f>
        <v>0</v>
      </c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1"/>
      <c r="AM69" s="29"/>
      <c r="AN69" s="30"/>
      <c r="AO69" s="30"/>
      <c r="AP69" s="30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31"/>
    </row>
    <row r="70" spans="2:57" ht="11.25" customHeight="1" thickBot="1" x14ac:dyDescent="0.3">
      <c r="B70" s="27"/>
      <c r="C70" s="28"/>
      <c r="D70" s="28"/>
      <c r="E70" s="28"/>
      <c r="F70" s="28"/>
      <c r="G70" s="248"/>
      <c r="H70" s="249"/>
      <c r="I70" s="249"/>
      <c r="J70" s="249"/>
      <c r="K70" s="249"/>
      <c r="L70" s="249"/>
      <c r="M70" s="249"/>
      <c r="N70" s="249"/>
      <c r="O70" s="249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3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31"/>
    </row>
    <row r="71" spans="2:57" ht="11.25" customHeight="1" x14ac:dyDescent="0.25"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5"/>
    </row>
    <row r="74" spans="2:57" ht="25.5" customHeight="1" x14ac:dyDescent="0.25">
      <c r="B74" s="66"/>
      <c r="C74" s="67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7"/>
      <c r="AW74" s="16"/>
      <c r="AX74" s="16"/>
      <c r="AY74" s="16"/>
      <c r="AZ74" s="16"/>
      <c r="BA74" s="16"/>
      <c r="BB74" s="16"/>
      <c r="BC74" s="16"/>
      <c r="BD74" s="16"/>
      <c r="BE74" s="18"/>
    </row>
    <row r="75" spans="2:57" ht="25.5" customHeight="1" x14ac:dyDescent="0.3">
      <c r="B75" s="19"/>
      <c r="C75" s="64"/>
      <c r="D75" s="63"/>
      <c r="E75" s="63"/>
      <c r="F75" s="63"/>
      <c r="G75" s="63"/>
      <c r="H75" s="233" t="str">
        <f>INDEX('cal2015-2016'!$I:$I,MATCH($AK85,'cal2015-2016'!$G:$G,0),0)</f>
        <v>N118</v>
      </c>
      <c r="I75" s="234"/>
      <c r="J75" s="234"/>
      <c r="K75" s="234"/>
      <c r="L75" s="235"/>
      <c r="M75" s="230" t="str">
        <f>sélections!B35</f>
        <v>PROFONDEVILLE A - LA CIPALE D</v>
      </c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2"/>
      <c r="AT75" s="233" t="str">
        <f>INDEX('cal2015-2016'!$K:$K,MATCH($AK85,'cal2015-2016'!$G:$G,0),0)</f>
        <v>N073</v>
      </c>
      <c r="AU75" s="234"/>
      <c r="AV75" s="234"/>
      <c r="AW75" s="234"/>
      <c r="AX75" s="235"/>
      <c r="AY75" s="11"/>
      <c r="AZ75" s="11"/>
      <c r="BE75" s="20"/>
    </row>
    <row r="76" spans="2:57" ht="25.5" customHeight="1" x14ac:dyDescent="0.25">
      <c r="B76" s="19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E76" s="20"/>
    </row>
    <row r="77" spans="2:57" ht="25.5" customHeight="1" x14ac:dyDescent="0.25">
      <c r="B77" s="19"/>
      <c r="F77" s="227" t="s">
        <v>1537</v>
      </c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8" t="str">
        <f>sélections!F34</f>
        <v>18h15</v>
      </c>
      <c r="V77" s="228"/>
      <c r="W77" s="228"/>
      <c r="X77" s="228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227" t="s">
        <v>1538</v>
      </c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9" t="str">
        <f>INDEX('cal2015-2016'!L:L,MATCH(AK85,'cal2015-2016'!G:G,0),0)</f>
        <v>19H30</v>
      </c>
      <c r="AV77" s="229"/>
      <c r="AW77" s="229"/>
      <c r="AX77" s="229"/>
      <c r="AY77" s="21"/>
      <c r="AZ77" s="21"/>
      <c r="BE77" s="20"/>
    </row>
    <row r="78" spans="2:57" ht="25.5" customHeight="1" x14ac:dyDescent="0.25">
      <c r="B78" s="19"/>
      <c r="BE78" s="20"/>
    </row>
    <row r="79" spans="2:57" ht="25.5" customHeight="1" x14ac:dyDescent="0.25">
      <c r="B79" s="19"/>
      <c r="C79"/>
      <c r="D79" s="236" t="str">
        <f>INDEX(provinces!$B:$B,MATCH(H75,provinces!$A:$A,0),0)</f>
        <v>Profondeville</v>
      </c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8"/>
      <c r="Z79"/>
      <c r="AA79"/>
      <c r="AB79"/>
      <c r="AC79"/>
      <c r="AD79"/>
      <c r="AE79"/>
      <c r="AF79"/>
      <c r="AG79"/>
      <c r="AH79" s="236" t="str">
        <f>INDEX(provinces!$B:$B,MATCH(AT75,provinces!$A:$A,0),0)</f>
        <v>La Cipale</v>
      </c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8"/>
      <c r="BD79"/>
      <c r="BE79" s="20"/>
    </row>
    <row r="80" spans="2:57" ht="25.5" customHeight="1" x14ac:dyDescent="0.25">
      <c r="B80" s="19"/>
      <c r="C80"/>
      <c r="D80" s="236" t="str">
        <f>INDEX(provinces!$C:$C,MATCH(H75,provinces!$A:$A,0),0)</f>
        <v>Try Saint-Pierre</v>
      </c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8"/>
      <c r="Z80"/>
      <c r="AA80"/>
      <c r="AB80"/>
      <c r="AC80"/>
      <c r="AD80"/>
      <c r="AE80"/>
      <c r="AF80"/>
      <c r="AG80"/>
      <c r="AH80" s="236" t="str">
        <f>INDEX(provinces!$C:$C,MATCH(AT75,provinces!$A:$A,0),0)</f>
        <v>Clos De L'Ermitage</v>
      </c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238"/>
      <c r="BD80"/>
      <c r="BE80" s="20"/>
    </row>
    <row r="81" spans="2:57" ht="25.5" customHeight="1" x14ac:dyDescent="0.25">
      <c r="B81" s="19"/>
      <c r="C81"/>
      <c r="D81" s="236" t="str">
        <f>INDEX(provinces!$D:$D,MATCH(H75,provinces!$A:$A,0),0)</f>
        <v>SALLE DE GYM DE L'ECOLE COMMUNALE</v>
      </c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8"/>
      <c r="Z81"/>
      <c r="AA81"/>
      <c r="AB81"/>
      <c r="AC81"/>
      <c r="AD81"/>
      <c r="AE81"/>
      <c r="AF81"/>
      <c r="AG81"/>
      <c r="AH81" s="236" t="str">
        <f>INDEX(provinces!$D:$D,MATCH(AT75,provinces!$A:$A,0),0)</f>
        <v>LA CIPALE</v>
      </c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8"/>
      <c r="BD81"/>
      <c r="BE81" s="20"/>
    </row>
    <row r="82" spans="2:57" ht="25.5" customHeight="1" x14ac:dyDescent="0.25">
      <c r="B82" s="19"/>
      <c r="C82"/>
      <c r="D82" s="236">
        <f>INDEX(provinces!$E:$E,MATCH(H75,provinces!$A:$A,0),0)</f>
        <v>0</v>
      </c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8"/>
      <c r="Z82"/>
      <c r="AA82"/>
      <c r="AB82"/>
      <c r="AC82"/>
      <c r="AD82"/>
      <c r="AE82"/>
      <c r="AF82"/>
      <c r="AG82"/>
      <c r="AH82" s="236">
        <f>INDEX(provinces!$E:$E,MATCH(AT75,provinces!$A:$A,0),0)</f>
        <v>0</v>
      </c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8"/>
      <c r="BD82"/>
      <c r="BE82" s="20"/>
    </row>
    <row r="83" spans="2:57" ht="25.5" customHeight="1" x14ac:dyDescent="0.25">
      <c r="B83" s="19"/>
      <c r="C83"/>
      <c r="D83" s="236" t="str">
        <f>INDEX(provinces!$H:$H,MATCH(H75,provinces!$A:$A,0),0)</f>
        <v>0485/31.22.24</v>
      </c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8"/>
      <c r="Z83"/>
      <c r="AA83"/>
      <c r="AB83"/>
      <c r="AC83"/>
      <c r="AD83"/>
      <c r="AE83"/>
      <c r="AF83"/>
      <c r="AG83"/>
      <c r="AH83" s="236" t="str">
        <f>INDEX(provinces!$H:$H,MATCH(AT75,provinces!$A:$A,0),0)</f>
        <v>083/213445</v>
      </c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238"/>
      <c r="BD83"/>
      <c r="BE83" s="20"/>
    </row>
    <row r="84" spans="2:57" ht="25.5" customHeight="1" thickBot="1" x14ac:dyDescent="0.3">
      <c r="B84" s="19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3"/>
      <c r="V84" s="23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E84" s="20"/>
    </row>
    <row r="85" spans="2:57" ht="25.5" customHeight="1" thickBot="1" x14ac:dyDescent="0.3">
      <c r="B85" s="19"/>
      <c r="O85" s="25"/>
      <c r="P85" s="241" t="s">
        <v>1539</v>
      </c>
      <c r="Q85" s="242"/>
      <c r="R85" s="242"/>
      <c r="S85" s="243" t="str">
        <f>sélections!D43</f>
        <v>RADELET ARNAULD (19)</v>
      </c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39">
        <f>INDEX(LF_H!D:D,MATCH(S85,LF_H!F:F,0),0)</f>
        <v>101296</v>
      </c>
      <c r="AG85" s="239"/>
      <c r="AH85" s="239"/>
      <c r="AI85" s="239"/>
      <c r="AJ85" s="240"/>
      <c r="AK85" s="293" t="str">
        <f>sélections!S34</f>
        <v>03-015</v>
      </c>
      <c r="AL85" s="293"/>
      <c r="AM85" s="293"/>
      <c r="AN85" s="293"/>
      <c r="AO85" s="293"/>
      <c r="AP85" s="294"/>
      <c r="AQ85" s="25"/>
      <c r="AV85" s="68"/>
      <c r="BE85" s="20"/>
    </row>
    <row r="86" spans="2:57" ht="25.5" customHeight="1" thickBot="1" x14ac:dyDescent="0.35">
      <c r="B86" s="19"/>
      <c r="O86" s="25"/>
      <c r="P86" s="286" t="str">
        <f>INDEX('cal2015-2016'!F:F,MATCH(AK85,'cal2015-2016'!G:G,0),0)</f>
        <v>2A</v>
      </c>
      <c r="Q86" s="287"/>
      <c r="R86" s="288" t="s">
        <v>1544</v>
      </c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289"/>
      <c r="AL86" s="290"/>
      <c r="AM86" s="291" t="s">
        <v>1450</v>
      </c>
      <c r="AN86" s="292"/>
      <c r="AO86" s="291" t="s">
        <v>1449</v>
      </c>
      <c r="AP86" s="292"/>
      <c r="BE86" s="20"/>
    </row>
    <row r="87" spans="2:57" ht="25.5" customHeight="1" x14ac:dyDescent="0.3">
      <c r="B87" s="19"/>
      <c r="O87" s="25"/>
      <c r="P87" s="270">
        <v>1</v>
      </c>
      <c r="Q87" s="271"/>
      <c r="R87" s="272" t="str">
        <f>sélections!D37</f>
        <v>THIRY CEDRIC (15)</v>
      </c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4"/>
      <c r="AM87" s="305">
        <f>INDEX(LF_H!A:A,MATCH($R87,LF_H!$F:$F,0),0)</f>
        <v>15</v>
      </c>
      <c r="AN87" s="305"/>
      <c r="AO87" s="305" t="str">
        <f>INDEX(LF_H!B:B,MATCH($R87,LF_H!$F:$F,0),0)</f>
        <v>C0</v>
      </c>
      <c r="AP87" s="306"/>
      <c r="BE87" s="20"/>
    </row>
    <row r="88" spans="2:57" ht="25.5" customHeight="1" x14ac:dyDescent="0.3">
      <c r="B88" s="19"/>
      <c r="O88" s="25"/>
      <c r="P88" s="278">
        <v>2</v>
      </c>
      <c r="Q88" s="279"/>
      <c r="R88" s="280" t="str">
        <f>sélections!D38</f>
        <v>BULTOT NORMAN (19)</v>
      </c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2"/>
      <c r="AM88" s="295">
        <f>INDEX(LF_H!A:A,MATCH($R88,LF_H!$F:$F,0),0)</f>
        <v>16</v>
      </c>
      <c r="AN88" s="295"/>
      <c r="AO88" s="295" t="str">
        <f>INDEX(LF_H!B:B,MATCH($R88,LF_H!$F:$F,0),0)</f>
        <v>C2</v>
      </c>
      <c r="AP88" s="296"/>
      <c r="BE88" s="20"/>
    </row>
    <row r="89" spans="2:57" ht="25.5" customHeight="1" x14ac:dyDescent="0.3">
      <c r="B89" s="19"/>
      <c r="O89" s="25"/>
      <c r="P89" s="278">
        <v>3</v>
      </c>
      <c r="Q89" s="279"/>
      <c r="R89" s="280" t="str">
        <f>sélections!D39</f>
        <v>RADELET ARNAULD (19)</v>
      </c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2"/>
      <c r="AM89" s="295">
        <f>INDEX(LF_H!A:A,MATCH($R89,LF_H!$F:$F,0),0)</f>
        <v>18</v>
      </c>
      <c r="AN89" s="295"/>
      <c r="AO89" s="295" t="str">
        <f>INDEX(LF_H!B:B,MATCH($R89,LF_H!$F:$F,0),0)</f>
        <v>C2</v>
      </c>
      <c r="AP89" s="296"/>
      <c r="BE89" s="20"/>
    </row>
    <row r="90" spans="2:57" ht="25.5" customHeight="1" thickBot="1" x14ac:dyDescent="0.35">
      <c r="B90" s="19"/>
      <c r="O90" s="25"/>
      <c r="P90" s="254">
        <v>4</v>
      </c>
      <c r="Q90" s="255"/>
      <c r="R90" s="256" t="str">
        <f>sélections!D40</f>
        <v>SIMON PIERRE (23)</v>
      </c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258"/>
      <c r="AM90" s="259">
        <f>INDEX(LF_H!A:A,MATCH($R90,LF_H!$F:$F,0),0)</f>
        <v>23</v>
      </c>
      <c r="AN90" s="260"/>
      <c r="AO90" s="259" t="str">
        <f>INDEX(LF_H!B:B,MATCH($R90,LF_H!$F:$F,0),0)</f>
        <v>C4</v>
      </c>
      <c r="AP90" s="261"/>
      <c r="BE90" s="20"/>
    </row>
    <row r="91" spans="2:57" ht="25.5" customHeight="1" thickBot="1" x14ac:dyDescent="0.35">
      <c r="B91" s="19"/>
      <c r="P91" s="297" t="s">
        <v>1458</v>
      </c>
      <c r="Q91" s="298"/>
      <c r="R91" s="299">
        <f>sélections!D41</f>
        <v>0</v>
      </c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1"/>
      <c r="AM91" s="302" t="e">
        <f>INDEX(LF_H!A:A,MATCH($R91,LF_H!$F:$F,0),0)</f>
        <v>#N/A</v>
      </c>
      <c r="AN91" s="303"/>
      <c r="AO91" s="302" t="e">
        <f>INDEX(LF_H!B:B,MATCH($R91,LF_H!$F:$F,0),0)</f>
        <v>#N/A</v>
      </c>
      <c r="AP91" s="304"/>
      <c r="BE91" s="20"/>
    </row>
    <row r="92" spans="2:57" ht="11.25" customHeight="1" thickBot="1" x14ac:dyDescent="0.35">
      <c r="B92" s="19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BE92" s="20"/>
    </row>
    <row r="93" spans="2:57" ht="11.25" customHeight="1" x14ac:dyDescent="0.25">
      <c r="B93" s="27"/>
      <c r="C93" s="28"/>
      <c r="D93" s="28"/>
      <c r="E93" s="28"/>
      <c r="F93" s="28"/>
      <c r="G93" s="246" t="s">
        <v>1541</v>
      </c>
      <c r="H93" s="247"/>
      <c r="I93" s="247"/>
      <c r="J93" s="247"/>
      <c r="K93" s="247"/>
      <c r="L93" s="247"/>
      <c r="M93" s="247"/>
      <c r="N93" s="247"/>
      <c r="O93" s="247"/>
      <c r="P93" s="250">
        <f>sélections!I42</f>
        <v>0</v>
      </c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  <c r="AK93" s="250"/>
      <c r="AL93" s="251"/>
      <c r="AM93" s="29"/>
      <c r="AN93" s="30"/>
      <c r="AO93" s="30"/>
      <c r="AP93" s="30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31"/>
    </row>
    <row r="94" spans="2:57" ht="11.25" customHeight="1" thickBot="1" x14ac:dyDescent="0.3">
      <c r="B94" s="27"/>
      <c r="C94" s="28"/>
      <c r="D94" s="28"/>
      <c r="E94" s="28"/>
      <c r="F94" s="28"/>
      <c r="G94" s="248"/>
      <c r="H94" s="249"/>
      <c r="I94" s="249"/>
      <c r="J94" s="249"/>
      <c r="K94" s="249"/>
      <c r="L94" s="249"/>
      <c r="M94" s="249"/>
      <c r="N94" s="249"/>
      <c r="O94" s="249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3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31"/>
    </row>
    <row r="95" spans="2:57" ht="11.25" customHeight="1" x14ac:dyDescent="0.25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5"/>
    </row>
    <row r="98" spans="2:57" ht="25.5" customHeight="1" x14ac:dyDescent="0.25">
      <c r="B98" s="66"/>
      <c r="C98" s="67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7"/>
      <c r="AW98" s="16"/>
      <c r="AX98" s="16"/>
      <c r="AY98" s="16"/>
      <c r="AZ98" s="16"/>
      <c r="BA98" s="16"/>
      <c r="BB98" s="16"/>
      <c r="BC98" s="16"/>
      <c r="BD98" s="16"/>
      <c r="BE98" s="18"/>
    </row>
    <row r="99" spans="2:57" ht="25.5" customHeight="1" x14ac:dyDescent="0.3">
      <c r="B99" s="19"/>
      <c r="C99" s="64"/>
      <c r="D99" s="63"/>
      <c r="E99" s="63"/>
      <c r="F99" s="63"/>
      <c r="G99" s="63"/>
      <c r="H99" s="233" t="str">
        <f>INDEX('cal2015-2016'!$I:$I,MATCH($AK109,'cal2015-2016'!$G:$G,0),0)</f>
        <v>N178</v>
      </c>
      <c r="I99" s="234"/>
      <c r="J99" s="234"/>
      <c r="K99" s="234"/>
      <c r="L99" s="235"/>
      <c r="M99" s="230" t="str">
        <f>sélections!AA35</f>
        <v>PCBV MONT A - LA CIPALE E</v>
      </c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  <c r="AJ99" s="231"/>
      <c r="AK99" s="231"/>
      <c r="AL99" s="231"/>
      <c r="AM99" s="231"/>
      <c r="AN99" s="231"/>
      <c r="AO99" s="231"/>
      <c r="AP99" s="231"/>
      <c r="AQ99" s="231"/>
      <c r="AR99" s="231"/>
      <c r="AS99" s="232"/>
      <c r="AT99" s="233" t="str">
        <f>INDEX('cal2015-2016'!$K:$K,MATCH($AK109,'cal2015-2016'!$G:$G,0),0)</f>
        <v>N073</v>
      </c>
      <c r="AU99" s="234"/>
      <c r="AV99" s="234"/>
      <c r="AW99" s="234"/>
      <c r="AX99" s="235"/>
      <c r="AY99" s="11"/>
      <c r="AZ99" s="11"/>
      <c r="BE99" s="20"/>
    </row>
    <row r="100" spans="2:57" ht="25.5" customHeight="1" x14ac:dyDescent="0.25">
      <c r="B100" s="19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E100" s="20"/>
    </row>
    <row r="101" spans="2:57" ht="25.5" customHeight="1" x14ac:dyDescent="0.25">
      <c r="B101" s="19"/>
      <c r="F101" s="227" t="s">
        <v>1537</v>
      </c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8" t="str">
        <f>sélections!AE34</f>
        <v>18h00</v>
      </c>
      <c r="V101" s="228"/>
      <c r="W101" s="228"/>
      <c r="X101" s="228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227" t="s">
        <v>1538</v>
      </c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9" t="str">
        <f>INDEX('cal2015-2016'!L:L,MATCH(AK109,'cal2015-2016'!G:G,0),0)</f>
        <v>19H00</v>
      </c>
      <c r="AV101" s="229"/>
      <c r="AW101" s="229"/>
      <c r="AX101" s="229"/>
      <c r="AY101" s="21"/>
      <c r="AZ101" s="21"/>
      <c r="BE101" s="20"/>
    </row>
    <row r="102" spans="2:57" ht="25.5" customHeight="1" x14ac:dyDescent="0.25">
      <c r="B102" s="19"/>
      <c r="BE102" s="20"/>
    </row>
    <row r="103" spans="2:57" ht="25.5" customHeight="1" x14ac:dyDescent="0.25">
      <c r="B103" s="19"/>
      <c r="C103"/>
      <c r="D103" s="236" t="str">
        <f>INDEX(provinces!$B:$B,MATCH(H99,provinces!$A:$A,0),0)</f>
        <v>PCBV Mont</v>
      </c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8"/>
      <c r="Z103"/>
      <c r="AA103"/>
      <c r="AB103"/>
      <c r="AC103"/>
      <c r="AD103"/>
      <c r="AE103"/>
      <c r="AF103"/>
      <c r="AG103"/>
      <c r="AH103" s="236" t="str">
        <f>INDEX(provinces!$B:$B,MATCH(AT99,provinces!$A:$A,0),0)</f>
        <v>La Cipale</v>
      </c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237"/>
      <c r="BC103" s="238"/>
      <c r="BD103"/>
      <c r="BE103" s="20"/>
    </row>
    <row r="104" spans="2:57" ht="25.5" customHeight="1" x14ac:dyDescent="0.25">
      <c r="B104" s="19"/>
      <c r="C104"/>
      <c r="D104" s="236" t="str">
        <f>INDEX(provinces!$C:$C,MATCH(H99,provinces!$A:$A,0),0)</f>
        <v>Rue Du Centre, 63</v>
      </c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8"/>
      <c r="Z104"/>
      <c r="AA104"/>
      <c r="AB104"/>
      <c r="AC104"/>
      <c r="AD104"/>
      <c r="AE104"/>
      <c r="AF104"/>
      <c r="AG104"/>
      <c r="AH104" s="236" t="str">
        <f>INDEX(provinces!$C:$C,MATCH(AT99,provinces!$A:$A,0),0)</f>
        <v>Clos De L'Ermitage</v>
      </c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  <c r="AZ104" s="237"/>
      <c r="BA104" s="237"/>
      <c r="BB104" s="237"/>
      <c r="BC104" s="238"/>
      <c r="BD104"/>
      <c r="BE104" s="20"/>
    </row>
    <row r="105" spans="2:57" ht="25.5" customHeight="1" x14ac:dyDescent="0.25">
      <c r="B105" s="19"/>
      <c r="C105"/>
      <c r="D105" s="236" t="str">
        <f>INDEX(provinces!$D:$D,MATCH(H99,provinces!$A:$A,0),0)</f>
        <v>ECOLE COMMUNALE DE MONT</v>
      </c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8"/>
      <c r="Z105"/>
      <c r="AA105"/>
      <c r="AB105"/>
      <c r="AC105"/>
      <c r="AD105"/>
      <c r="AE105"/>
      <c r="AF105"/>
      <c r="AG105"/>
      <c r="AH105" s="236" t="str">
        <f>INDEX(provinces!$D:$D,MATCH(AT99,provinces!$A:$A,0),0)</f>
        <v>LA CIPALE</v>
      </c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  <c r="AZ105" s="237"/>
      <c r="BA105" s="237"/>
      <c r="BB105" s="237"/>
      <c r="BC105" s="238"/>
      <c r="BD105"/>
      <c r="BE105" s="20"/>
    </row>
    <row r="106" spans="2:57" ht="25.5" customHeight="1" x14ac:dyDescent="0.25">
      <c r="B106" s="19"/>
      <c r="C106"/>
      <c r="D106" s="236">
        <f>INDEX(provinces!$E:$E,MATCH(H99,provinces!$A:$A,0),0)</f>
        <v>0</v>
      </c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8"/>
      <c r="Z106"/>
      <c r="AA106"/>
      <c r="AB106"/>
      <c r="AC106"/>
      <c r="AD106"/>
      <c r="AE106"/>
      <c r="AF106"/>
      <c r="AG106"/>
      <c r="AH106" s="236">
        <f>INDEX(provinces!$E:$E,MATCH(AT99,provinces!$A:$A,0),0)</f>
        <v>0</v>
      </c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  <c r="AZ106" s="237"/>
      <c r="BA106" s="237"/>
      <c r="BB106" s="237"/>
      <c r="BC106" s="238"/>
      <c r="BD106"/>
      <c r="BE106" s="20"/>
    </row>
    <row r="107" spans="2:57" ht="25.5" customHeight="1" x14ac:dyDescent="0.25">
      <c r="B107" s="19"/>
      <c r="C107"/>
      <c r="D107" s="236">
        <f>INDEX(provinces!$H:$H,MATCH(H99,provinces!$A:$A,0),0)</f>
        <v>0</v>
      </c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8"/>
      <c r="Z107"/>
      <c r="AA107"/>
      <c r="AB107"/>
      <c r="AC107"/>
      <c r="AD107"/>
      <c r="AE107"/>
      <c r="AF107"/>
      <c r="AG107"/>
      <c r="AH107" s="236" t="str">
        <f>INDEX(provinces!$H:$H,MATCH(AT99,provinces!$A:$A,0),0)</f>
        <v>083/213445</v>
      </c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  <c r="AZ107" s="237"/>
      <c r="BA107" s="237"/>
      <c r="BB107" s="237"/>
      <c r="BC107" s="238"/>
      <c r="BD107"/>
      <c r="BE107" s="20"/>
    </row>
    <row r="108" spans="2:57" ht="25.5" customHeight="1" thickBot="1" x14ac:dyDescent="0.3">
      <c r="B108" s="19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3"/>
      <c r="V108" s="23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E108" s="20"/>
    </row>
    <row r="109" spans="2:57" ht="25.5" customHeight="1" thickBot="1" x14ac:dyDescent="0.3">
      <c r="B109" s="19"/>
      <c r="O109" s="25"/>
      <c r="P109" s="241" t="s">
        <v>1539</v>
      </c>
      <c r="Q109" s="242"/>
      <c r="R109" s="242"/>
      <c r="S109" s="243" t="str">
        <f>sélections!AC43</f>
        <v>RADELET EMMANUEL (23)</v>
      </c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39">
        <f>INDEX(LF_H!D:D,MATCH(S109,LF_H!F:F,0),0)</f>
        <v>101311</v>
      </c>
      <c r="AG109" s="239"/>
      <c r="AH109" s="239"/>
      <c r="AI109" s="239"/>
      <c r="AJ109" s="240"/>
      <c r="AK109" s="293" t="str">
        <f>sélections!AP34</f>
        <v>03-021</v>
      </c>
      <c r="AL109" s="293"/>
      <c r="AM109" s="293"/>
      <c r="AN109" s="293"/>
      <c r="AO109" s="293"/>
      <c r="AP109" s="294"/>
      <c r="AQ109" s="25"/>
      <c r="AV109" s="68"/>
      <c r="BE109" s="20"/>
    </row>
    <row r="110" spans="2:57" ht="25.5" customHeight="1" thickBot="1" x14ac:dyDescent="0.35">
      <c r="B110" s="19"/>
      <c r="O110" s="25"/>
      <c r="P110" s="286" t="str">
        <f>INDEX('cal2015-2016'!F:F,MATCH(AK109,'cal2015-2016'!G:G,0),0)</f>
        <v>2C</v>
      </c>
      <c r="Q110" s="287"/>
      <c r="R110" s="288" t="s">
        <v>1545</v>
      </c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290"/>
      <c r="AM110" s="291" t="s">
        <v>1450</v>
      </c>
      <c r="AN110" s="292"/>
      <c r="AO110" s="291" t="s">
        <v>1449</v>
      </c>
      <c r="AP110" s="292"/>
      <c r="BE110" s="20"/>
    </row>
    <row r="111" spans="2:57" ht="25.5" customHeight="1" x14ac:dyDescent="0.3">
      <c r="B111" s="19"/>
      <c r="O111" s="25"/>
      <c r="P111" s="270">
        <v>1</v>
      </c>
      <c r="Q111" s="271"/>
      <c r="R111" s="272" t="str">
        <f>sélections!AC37</f>
        <v>TONON FERNAND (19)</v>
      </c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4"/>
      <c r="AM111" s="305">
        <f>INDEX(LF_H!A:A,MATCH($R111,LF_H!$F:$F,0),0)</f>
        <v>19</v>
      </c>
      <c r="AN111" s="305"/>
      <c r="AO111" s="305" t="str">
        <f>INDEX(LF_H!B:B,MATCH($R111,LF_H!$F:$F,0),0)</f>
        <v>C2</v>
      </c>
      <c r="AP111" s="306"/>
      <c r="BE111" s="20"/>
    </row>
    <row r="112" spans="2:57" ht="25.5" customHeight="1" x14ac:dyDescent="0.3">
      <c r="B112" s="19"/>
      <c r="O112" s="25"/>
      <c r="P112" s="278">
        <v>2</v>
      </c>
      <c r="Q112" s="279"/>
      <c r="R112" s="280" t="str">
        <f>sélections!AC38</f>
        <v>RADELET EMMANUEL (23)</v>
      </c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1"/>
      <c r="AK112" s="281"/>
      <c r="AL112" s="282"/>
      <c r="AM112" s="295">
        <f>INDEX(LF_H!A:A,MATCH($R112,LF_H!$F:$F,0),0)</f>
        <v>21</v>
      </c>
      <c r="AN112" s="295"/>
      <c r="AO112" s="295" t="str">
        <f>INDEX(LF_H!B:B,MATCH($R112,LF_H!$F:$F,0),0)</f>
        <v>C4</v>
      </c>
      <c r="AP112" s="296"/>
      <c r="BE112" s="20"/>
    </row>
    <row r="113" spans="2:57" ht="25.5" customHeight="1" x14ac:dyDescent="0.3">
      <c r="B113" s="19"/>
      <c r="O113" s="25"/>
      <c r="P113" s="278">
        <v>3</v>
      </c>
      <c r="Q113" s="279"/>
      <c r="R113" s="280" t="str">
        <f>sélections!AC39</f>
        <v>RADELET NOE (23)</v>
      </c>
      <c r="S113" s="281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1"/>
      <c r="AK113" s="281"/>
      <c r="AL113" s="282"/>
      <c r="AM113" s="295">
        <f>INDEX(LF_H!A:A,MATCH($R113,LF_H!$F:$F,0),0)</f>
        <v>22</v>
      </c>
      <c r="AN113" s="295"/>
      <c r="AO113" s="295" t="str">
        <f>INDEX(LF_H!B:B,MATCH($R113,LF_H!$F:$F,0),0)</f>
        <v>C4</v>
      </c>
      <c r="AP113" s="296"/>
      <c r="BE113" s="20"/>
    </row>
    <row r="114" spans="2:57" ht="25.5" customHeight="1" thickBot="1" x14ac:dyDescent="0.35">
      <c r="B114" s="19"/>
      <c r="O114" s="25"/>
      <c r="P114" s="254">
        <v>4</v>
      </c>
      <c r="Q114" s="255"/>
      <c r="R114" s="256" t="str">
        <f>sélections!AC40</f>
        <v>PEIFFER FREDERIC (23)</v>
      </c>
      <c r="S114" s="257"/>
      <c r="T114" s="257"/>
      <c r="U114" s="257"/>
      <c r="V114" s="257"/>
      <c r="W114" s="257"/>
      <c r="X114" s="257"/>
      <c r="Y114" s="257"/>
      <c r="Z114" s="257"/>
      <c r="AA114" s="257"/>
      <c r="AB114" s="257"/>
      <c r="AC114" s="257"/>
      <c r="AD114" s="257"/>
      <c r="AE114" s="257"/>
      <c r="AF114" s="257"/>
      <c r="AG114" s="257"/>
      <c r="AH114" s="257"/>
      <c r="AI114" s="257"/>
      <c r="AJ114" s="257"/>
      <c r="AK114" s="257"/>
      <c r="AL114" s="258"/>
      <c r="AM114" s="259">
        <f>INDEX(LF_H!A:A,MATCH($R114,LF_H!$F:$F,0),0)</f>
        <v>20</v>
      </c>
      <c r="AN114" s="260"/>
      <c r="AO114" s="259" t="str">
        <f>INDEX(LF_H!B:B,MATCH($R114,LF_H!$F:$F,0),0)</f>
        <v>C4</v>
      </c>
      <c r="AP114" s="261"/>
      <c r="BE114" s="20"/>
    </row>
    <row r="115" spans="2:57" ht="25.5" customHeight="1" thickBot="1" x14ac:dyDescent="0.35">
      <c r="B115" s="19"/>
      <c r="P115" s="297" t="s">
        <v>1458</v>
      </c>
      <c r="Q115" s="298"/>
      <c r="R115" s="299">
        <f>sélections!AC41</f>
        <v>0</v>
      </c>
      <c r="S115" s="300"/>
      <c r="T115" s="300"/>
      <c r="U115" s="300"/>
      <c r="V115" s="300"/>
      <c r="W115" s="300"/>
      <c r="X115" s="300"/>
      <c r="Y115" s="300"/>
      <c r="Z115" s="300"/>
      <c r="AA115" s="300"/>
      <c r="AB115" s="300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1"/>
      <c r="AM115" s="302" t="e">
        <f>INDEX(LF_H!A:A,MATCH($R115,LF_H!$F:$F,0),0)</f>
        <v>#N/A</v>
      </c>
      <c r="AN115" s="303"/>
      <c r="AO115" s="302" t="e">
        <f>INDEX(LF_H!B:B,MATCH($R115,LF_H!$F:$F,0),0)</f>
        <v>#N/A</v>
      </c>
      <c r="AP115" s="304"/>
      <c r="BE115" s="20"/>
    </row>
    <row r="116" spans="2:57" ht="11.25" customHeight="1" thickBot="1" x14ac:dyDescent="0.35">
      <c r="B116" s="19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BE116" s="20"/>
    </row>
    <row r="117" spans="2:57" ht="11.25" customHeight="1" x14ac:dyDescent="0.25">
      <c r="B117" s="27"/>
      <c r="C117" s="28"/>
      <c r="D117" s="28"/>
      <c r="E117" s="28"/>
      <c r="F117" s="28"/>
      <c r="G117" s="246" t="s">
        <v>1541</v>
      </c>
      <c r="H117" s="247"/>
      <c r="I117" s="247"/>
      <c r="J117" s="247"/>
      <c r="K117" s="247"/>
      <c r="L117" s="247"/>
      <c r="M117" s="247"/>
      <c r="N117" s="247"/>
      <c r="O117" s="247"/>
      <c r="P117" s="250">
        <f>sélections!AH42</f>
        <v>0</v>
      </c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0"/>
      <c r="AK117" s="250"/>
      <c r="AL117" s="251"/>
      <c r="AM117" s="29"/>
      <c r="AN117" s="30"/>
      <c r="AO117" s="30"/>
      <c r="AP117" s="30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31"/>
    </row>
    <row r="118" spans="2:57" ht="11.25" customHeight="1" thickBot="1" x14ac:dyDescent="0.3">
      <c r="B118" s="27"/>
      <c r="C118" s="28"/>
      <c r="D118" s="28"/>
      <c r="E118" s="28"/>
      <c r="F118" s="28"/>
      <c r="G118" s="248"/>
      <c r="H118" s="249"/>
      <c r="I118" s="249"/>
      <c r="J118" s="249"/>
      <c r="K118" s="249"/>
      <c r="L118" s="249"/>
      <c r="M118" s="249"/>
      <c r="N118" s="249"/>
      <c r="O118" s="249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  <c r="AK118" s="252"/>
      <c r="AL118" s="253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31"/>
    </row>
    <row r="119" spans="2:57" ht="11.25" customHeight="1" x14ac:dyDescent="0.25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5"/>
    </row>
    <row r="122" spans="2:57" ht="25.5" customHeight="1" x14ac:dyDescent="0.25">
      <c r="B122" s="66"/>
      <c r="C122" s="67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7"/>
      <c r="AW122" s="16"/>
      <c r="AX122" s="16"/>
      <c r="AY122" s="16"/>
      <c r="AZ122" s="16"/>
      <c r="BA122" s="16"/>
      <c r="BB122" s="16"/>
      <c r="BC122" s="16"/>
      <c r="BD122" s="16"/>
      <c r="BE122" s="18"/>
    </row>
    <row r="123" spans="2:57" ht="25.5" customHeight="1" x14ac:dyDescent="0.3">
      <c r="B123" s="19"/>
      <c r="C123" s="64"/>
      <c r="D123" s="63"/>
      <c r="E123" s="63"/>
      <c r="F123" s="63"/>
      <c r="G123" s="63"/>
      <c r="H123" s="233" t="str">
        <f>INDEX('cal2015-2016'!$I:$I,MATCH($AK133,'cal2015-2016'!$G:$G,0),0)</f>
        <v>N073</v>
      </c>
      <c r="I123" s="234"/>
      <c r="J123" s="234"/>
      <c r="K123" s="234"/>
      <c r="L123" s="235"/>
      <c r="M123" s="230" t="str">
        <f>sélections!AX35</f>
        <v>LA CIPALE F - LA CROISETTE GEDINNE B</v>
      </c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  <c r="AI123" s="231"/>
      <c r="AJ123" s="231"/>
      <c r="AK123" s="231"/>
      <c r="AL123" s="231"/>
      <c r="AM123" s="231"/>
      <c r="AN123" s="231"/>
      <c r="AO123" s="231"/>
      <c r="AP123" s="231"/>
      <c r="AQ123" s="231"/>
      <c r="AR123" s="231"/>
      <c r="AS123" s="232"/>
      <c r="AT123" s="233" t="str">
        <f>INDEX('cal2015-2016'!$K:$K,MATCH($AK133,'cal2015-2016'!$G:$G,0),0)</f>
        <v>N182</v>
      </c>
      <c r="AU123" s="234"/>
      <c r="AV123" s="234"/>
      <c r="AW123" s="234"/>
      <c r="AX123" s="235"/>
      <c r="AY123" s="11"/>
      <c r="AZ123" s="11"/>
      <c r="BE123" s="20"/>
    </row>
    <row r="124" spans="2:57" ht="25.5" customHeight="1" x14ac:dyDescent="0.25">
      <c r="B124" s="19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E124" s="20"/>
    </row>
    <row r="125" spans="2:57" ht="25.5" customHeight="1" x14ac:dyDescent="0.25">
      <c r="B125" s="19"/>
      <c r="F125" s="227" t="s">
        <v>1537</v>
      </c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8" t="str">
        <f>sélections!BB34</f>
        <v>14h00</v>
      </c>
      <c r="V125" s="228"/>
      <c r="W125" s="228"/>
      <c r="X125" s="228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227" t="s">
        <v>1538</v>
      </c>
      <c r="AK125" s="227"/>
      <c r="AL125" s="227"/>
      <c r="AM125" s="227"/>
      <c r="AN125" s="227"/>
      <c r="AO125" s="227"/>
      <c r="AP125" s="227"/>
      <c r="AQ125" s="227"/>
      <c r="AR125" s="227"/>
      <c r="AS125" s="227"/>
      <c r="AT125" s="227"/>
      <c r="AU125" s="229" t="str">
        <f>INDEX('cal2015-2016'!L:L,MATCH(AK133,'cal2015-2016'!G:G,0),0)</f>
        <v>14H30</v>
      </c>
      <c r="AV125" s="229"/>
      <c r="AW125" s="229"/>
      <c r="AX125" s="229"/>
      <c r="AY125" s="21"/>
      <c r="AZ125" s="21"/>
      <c r="BE125" s="20"/>
    </row>
    <row r="126" spans="2:57" ht="25.5" customHeight="1" x14ac:dyDescent="0.25">
      <c r="B126" s="19"/>
      <c r="BE126" s="20"/>
    </row>
    <row r="127" spans="2:57" ht="25.5" customHeight="1" x14ac:dyDescent="0.25">
      <c r="B127" s="19"/>
      <c r="C127"/>
      <c r="D127" s="236" t="str">
        <f>INDEX(provinces!$B:$B,MATCH(H123,provinces!$A:$A,0),0)</f>
        <v>La Cipale</v>
      </c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8"/>
      <c r="Z127"/>
      <c r="AA127"/>
      <c r="AB127"/>
      <c r="AC127"/>
      <c r="AD127"/>
      <c r="AE127"/>
      <c r="AF127"/>
      <c r="AG127"/>
      <c r="AH127" s="236" t="str">
        <f>INDEX(provinces!$B:$B,MATCH(AT123,provinces!$A:$A,0),0)</f>
        <v>La Croisette Gedinne</v>
      </c>
      <c r="AI127" s="237"/>
      <c r="AJ127" s="237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237"/>
      <c r="AV127" s="237"/>
      <c r="AW127" s="237"/>
      <c r="AX127" s="237"/>
      <c r="AY127" s="237"/>
      <c r="AZ127" s="237"/>
      <c r="BA127" s="237"/>
      <c r="BB127" s="237"/>
      <c r="BC127" s="238"/>
      <c r="BD127"/>
      <c r="BE127" s="20"/>
    </row>
    <row r="128" spans="2:57" ht="25.5" customHeight="1" x14ac:dyDescent="0.25">
      <c r="B128" s="19"/>
      <c r="C128"/>
      <c r="D128" s="236" t="str">
        <f>INDEX(provinces!$C:$C,MATCH(H123,provinces!$A:$A,0),0)</f>
        <v>Clos De L'Ermitage</v>
      </c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8"/>
      <c r="Z128"/>
      <c r="AA128"/>
      <c r="AB128"/>
      <c r="AC128"/>
      <c r="AD128"/>
      <c r="AE128"/>
      <c r="AF128"/>
      <c r="AG128"/>
      <c r="AH128" s="236" t="str">
        <f>INDEX(provinces!$C:$C,MATCH(AT123,provinces!$A:$A,0),0)</f>
        <v>Rue de la Morie, 8</v>
      </c>
      <c r="AI128" s="237"/>
      <c r="AJ128" s="237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237"/>
      <c r="AV128" s="237"/>
      <c r="AW128" s="237"/>
      <c r="AX128" s="237"/>
      <c r="AY128" s="237"/>
      <c r="AZ128" s="237"/>
      <c r="BA128" s="237"/>
      <c r="BB128" s="237"/>
      <c r="BC128" s="238"/>
      <c r="BD128"/>
      <c r="BE128" s="20"/>
    </row>
    <row r="129" spans="2:57" ht="25.5" customHeight="1" x14ac:dyDescent="0.25">
      <c r="B129" s="19"/>
      <c r="C129"/>
      <c r="D129" s="236" t="str">
        <f>INDEX(provinces!$D:$D,MATCH(H123,provinces!$A:$A,0),0)</f>
        <v>LA CIPALE</v>
      </c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8"/>
      <c r="Z129"/>
      <c r="AA129"/>
      <c r="AB129"/>
      <c r="AC129"/>
      <c r="AD129"/>
      <c r="AE129"/>
      <c r="AF129"/>
      <c r="AG129"/>
      <c r="AH129" s="236" t="str">
        <f>INDEX(provinces!$D:$D,MATCH(AT123,provinces!$A:$A,0),0)</f>
        <v>HALL DE LA MORIE</v>
      </c>
      <c r="AI129" s="237"/>
      <c r="AJ129" s="237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237"/>
      <c r="AV129" s="237"/>
      <c r="AW129" s="237"/>
      <c r="AX129" s="237"/>
      <c r="AY129" s="237"/>
      <c r="AZ129" s="237"/>
      <c r="BA129" s="237"/>
      <c r="BB129" s="237"/>
      <c r="BC129" s="238"/>
      <c r="BD129"/>
      <c r="BE129" s="20"/>
    </row>
    <row r="130" spans="2:57" ht="25.5" customHeight="1" x14ac:dyDescent="0.25">
      <c r="B130" s="19"/>
      <c r="C130"/>
      <c r="D130" s="236">
        <f>INDEX(provinces!$E:$E,MATCH(H123,provinces!$A:$A,0),0)</f>
        <v>0</v>
      </c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8"/>
      <c r="Z130"/>
      <c r="AA130"/>
      <c r="AB130"/>
      <c r="AC130"/>
      <c r="AD130"/>
      <c r="AE130"/>
      <c r="AF130"/>
      <c r="AG130"/>
      <c r="AH130" s="236">
        <f>INDEX(provinces!$E:$E,MATCH(AT123,provinces!$A:$A,0),0)</f>
        <v>0</v>
      </c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7"/>
      <c r="AW130" s="237"/>
      <c r="AX130" s="237"/>
      <c r="AY130" s="237"/>
      <c r="AZ130" s="237"/>
      <c r="BA130" s="237"/>
      <c r="BB130" s="237"/>
      <c r="BC130" s="238"/>
      <c r="BD130"/>
      <c r="BE130" s="20"/>
    </row>
    <row r="131" spans="2:57" ht="25.5" customHeight="1" x14ac:dyDescent="0.25">
      <c r="B131" s="19"/>
      <c r="C131"/>
      <c r="D131" s="236" t="str">
        <f>INDEX(provinces!$H:$H,MATCH(H123,provinces!$A:$A,0),0)</f>
        <v>083/213445</v>
      </c>
      <c r="E131" s="237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8"/>
      <c r="Z131"/>
      <c r="AA131"/>
      <c r="AB131"/>
      <c r="AC131"/>
      <c r="AD131"/>
      <c r="AE131"/>
      <c r="AF131"/>
      <c r="AG131"/>
      <c r="AH131" s="236" t="str">
        <f>INDEX(provinces!$H:$H,MATCH(AT123,provinces!$A:$A,0),0)</f>
        <v>0470/677873</v>
      </c>
      <c r="AI131" s="237"/>
      <c r="AJ131" s="237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237"/>
      <c r="AV131" s="237"/>
      <c r="AW131" s="237"/>
      <c r="AX131" s="237"/>
      <c r="AY131" s="237"/>
      <c r="AZ131" s="237"/>
      <c r="BA131" s="237"/>
      <c r="BB131" s="237"/>
      <c r="BC131" s="238"/>
      <c r="BD131"/>
      <c r="BE131" s="20"/>
    </row>
    <row r="132" spans="2:57" ht="25.5" customHeight="1" thickBot="1" x14ac:dyDescent="0.3">
      <c r="B132" s="19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3"/>
      <c r="V132" s="23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E132" s="20"/>
    </row>
    <row r="133" spans="2:57" ht="25.5" customHeight="1" thickBot="1" x14ac:dyDescent="0.3">
      <c r="B133" s="19"/>
      <c r="O133" s="25"/>
      <c r="P133" s="241" t="s">
        <v>1539</v>
      </c>
      <c r="Q133" s="242"/>
      <c r="R133" s="242"/>
      <c r="S133" s="243" t="str">
        <f>sélections!AZ43</f>
        <v>DEFAUX YVES (32)</v>
      </c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39">
        <f>INDEX(LF_H!D:D,MATCH(S133,LF_H!F:F,0),0)</f>
        <v>104419</v>
      </c>
      <c r="AG133" s="239"/>
      <c r="AH133" s="239"/>
      <c r="AI133" s="239"/>
      <c r="AJ133" s="240"/>
      <c r="AK133" s="293" t="str">
        <f>sélections!BO34</f>
        <v>03-124</v>
      </c>
      <c r="AL133" s="293"/>
      <c r="AM133" s="293"/>
      <c r="AN133" s="293"/>
      <c r="AO133" s="293"/>
      <c r="AP133" s="294"/>
      <c r="AQ133" s="25"/>
      <c r="AV133" s="68"/>
      <c r="BE133" s="20"/>
    </row>
    <row r="134" spans="2:57" ht="25.5" customHeight="1" thickBot="1" x14ac:dyDescent="0.35">
      <c r="B134" s="19"/>
      <c r="O134" s="25"/>
      <c r="P134" s="286" t="str">
        <f>INDEX('cal2015-2016'!F:F,MATCH(AK133,'cal2015-2016'!G:G,0),0)</f>
        <v>4O</v>
      </c>
      <c r="Q134" s="287"/>
      <c r="R134" s="288" t="s">
        <v>1546</v>
      </c>
      <c r="S134" s="289"/>
      <c r="T134" s="289"/>
      <c r="U134" s="289"/>
      <c r="V134" s="289"/>
      <c r="W134" s="289"/>
      <c r="X134" s="289"/>
      <c r="Y134" s="289"/>
      <c r="Z134" s="289"/>
      <c r="AA134" s="289"/>
      <c r="AB134" s="289"/>
      <c r="AC134" s="289"/>
      <c r="AD134" s="289"/>
      <c r="AE134" s="289"/>
      <c r="AF134" s="289"/>
      <c r="AG134" s="289"/>
      <c r="AH134" s="289"/>
      <c r="AI134" s="289"/>
      <c r="AJ134" s="289"/>
      <c r="AK134" s="289"/>
      <c r="AL134" s="290"/>
      <c r="AM134" s="291" t="s">
        <v>1450</v>
      </c>
      <c r="AN134" s="292"/>
      <c r="AO134" s="291" t="s">
        <v>1449</v>
      </c>
      <c r="AP134" s="292"/>
      <c r="BE134" s="20"/>
    </row>
    <row r="135" spans="2:57" ht="25.5" customHeight="1" x14ac:dyDescent="0.3">
      <c r="B135" s="19"/>
      <c r="O135" s="25"/>
      <c r="P135" s="270">
        <v>1</v>
      </c>
      <c r="Q135" s="271"/>
      <c r="R135" s="272" t="str">
        <f>sélections!AZ37</f>
        <v>LIZIN CORALIE (32)</v>
      </c>
      <c r="S135" s="273"/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  <c r="AF135" s="273"/>
      <c r="AG135" s="273"/>
      <c r="AH135" s="273"/>
      <c r="AI135" s="273"/>
      <c r="AJ135" s="273"/>
      <c r="AK135" s="273"/>
      <c r="AL135" s="274"/>
      <c r="AM135" s="305">
        <f>INDEX(LF_H!A:A,MATCH($R135,LF_H!$F:$F,0),0)</f>
        <v>32</v>
      </c>
      <c r="AN135" s="305"/>
      <c r="AO135" s="305" t="str">
        <f>INDEX(LF_H!B:B,MATCH($R135,LF_H!$F:$F,0),0)</f>
        <v>D0</v>
      </c>
      <c r="AP135" s="306"/>
      <c r="BE135" s="20"/>
    </row>
    <row r="136" spans="2:57" ht="25.5" customHeight="1" x14ac:dyDescent="0.3">
      <c r="B136" s="19"/>
      <c r="O136" s="25"/>
      <c r="P136" s="278">
        <v>2</v>
      </c>
      <c r="Q136" s="279"/>
      <c r="R136" s="280" t="str">
        <f>sélections!AZ38</f>
        <v>ALLARD AMANDINE (32)</v>
      </c>
      <c r="S136" s="281"/>
      <c r="T136" s="281"/>
      <c r="U136" s="281"/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1"/>
      <c r="AJ136" s="281"/>
      <c r="AK136" s="281"/>
      <c r="AL136" s="282"/>
      <c r="AM136" s="295">
        <f>INDEX(LF_H!A:A,MATCH($R136,LF_H!$F:$F,0),0)</f>
        <v>27</v>
      </c>
      <c r="AN136" s="295"/>
      <c r="AO136" s="295" t="str">
        <f>INDEX(LF_H!B:B,MATCH($R136,LF_H!$F:$F,0),0)</f>
        <v>D0</v>
      </c>
      <c r="AP136" s="296"/>
      <c r="BE136" s="20"/>
    </row>
    <row r="137" spans="2:57" ht="25.5" customHeight="1" x14ac:dyDescent="0.3">
      <c r="B137" s="19"/>
      <c r="O137" s="25"/>
      <c r="P137" s="278">
        <v>3</v>
      </c>
      <c r="Q137" s="279"/>
      <c r="R137" s="280" t="str">
        <f>sélections!AZ39</f>
        <v>DEFAUX YVES (32)</v>
      </c>
      <c r="S137" s="281"/>
      <c r="T137" s="281"/>
      <c r="U137" s="281"/>
      <c r="V137" s="281"/>
      <c r="W137" s="281"/>
      <c r="X137" s="281"/>
      <c r="Y137" s="281"/>
      <c r="Z137" s="281"/>
      <c r="AA137" s="281"/>
      <c r="AB137" s="281"/>
      <c r="AC137" s="281"/>
      <c r="AD137" s="281"/>
      <c r="AE137" s="281"/>
      <c r="AF137" s="281"/>
      <c r="AG137" s="281"/>
      <c r="AH137" s="281"/>
      <c r="AI137" s="281"/>
      <c r="AJ137" s="281"/>
      <c r="AK137" s="281"/>
      <c r="AL137" s="282"/>
      <c r="AM137" s="295">
        <f>INDEX(LF_H!A:A,MATCH($R137,LF_H!$F:$F,0),0)</f>
        <v>29</v>
      </c>
      <c r="AN137" s="295"/>
      <c r="AO137" s="295" t="str">
        <f>INDEX(LF_H!B:B,MATCH($R137,LF_H!$F:$F,0),0)</f>
        <v>D0</v>
      </c>
      <c r="AP137" s="296"/>
      <c r="BE137" s="20"/>
    </row>
    <row r="138" spans="2:57" ht="25.5" customHeight="1" thickBot="1" x14ac:dyDescent="0.35">
      <c r="B138" s="19"/>
      <c r="O138" s="25"/>
      <c r="P138" s="254">
        <v>4</v>
      </c>
      <c r="Q138" s="255"/>
      <c r="R138" s="256" t="str">
        <f>sélections!AZ40</f>
        <v>GRIFNEE MARTIN (32)</v>
      </c>
      <c r="S138" s="257"/>
      <c r="T138" s="257"/>
      <c r="U138" s="257"/>
      <c r="V138" s="257"/>
      <c r="W138" s="257"/>
      <c r="X138" s="257"/>
      <c r="Y138" s="257"/>
      <c r="Z138" s="257"/>
      <c r="AA138" s="257"/>
      <c r="AB138" s="257"/>
      <c r="AC138" s="257"/>
      <c r="AD138" s="257"/>
      <c r="AE138" s="257"/>
      <c r="AF138" s="257"/>
      <c r="AG138" s="257"/>
      <c r="AH138" s="257"/>
      <c r="AI138" s="257"/>
      <c r="AJ138" s="257"/>
      <c r="AK138" s="257"/>
      <c r="AL138" s="258"/>
      <c r="AM138" s="259">
        <f>INDEX(LF_H!A:A,MATCH($R138,LF_H!$F:$F,0),0)</f>
        <v>30</v>
      </c>
      <c r="AN138" s="260"/>
      <c r="AO138" s="259" t="str">
        <f>INDEX(LF_H!B:B,MATCH($R138,LF_H!$F:$F,0),0)</f>
        <v>D0</v>
      </c>
      <c r="AP138" s="261"/>
      <c r="BE138" s="20"/>
    </row>
    <row r="139" spans="2:57" ht="25.5" customHeight="1" thickBot="1" x14ac:dyDescent="0.35">
      <c r="B139" s="19"/>
      <c r="P139" s="297" t="s">
        <v>1458</v>
      </c>
      <c r="Q139" s="298"/>
      <c r="R139" s="299">
        <f>sélections!AZ41</f>
        <v>0</v>
      </c>
      <c r="S139" s="300"/>
      <c r="T139" s="300"/>
      <c r="U139" s="300"/>
      <c r="V139" s="300"/>
      <c r="W139" s="300"/>
      <c r="X139" s="300"/>
      <c r="Y139" s="300"/>
      <c r="Z139" s="300"/>
      <c r="AA139" s="300"/>
      <c r="AB139" s="300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1"/>
      <c r="AM139" s="302" t="e">
        <f>INDEX(LF_H!A:A,MATCH($R139,LF_H!$F:$F,0),0)</f>
        <v>#N/A</v>
      </c>
      <c r="AN139" s="303"/>
      <c r="AO139" s="302" t="e">
        <f>INDEX(LF_H!B:B,MATCH($R139,LF_H!$F:$F,0),0)</f>
        <v>#N/A</v>
      </c>
      <c r="AP139" s="304"/>
      <c r="BE139" s="20"/>
    </row>
    <row r="140" spans="2:57" ht="11.25" customHeight="1" thickBot="1" x14ac:dyDescent="0.35">
      <c r="B140" s="19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BE140" s="20"/>
    </row>
    <row r="141" spans="2:57" ht="11.25" customHeight="1" x14ac:dyDescent="0.25">
      <c r="B141" s="27"/>
      <c r="C141" s="28"/>
      <c r="D141" s="28"/>
      <c r="E141" s="28"/>
      <c r="F141" s="28"/>
      <c r="G141" s="246" t="s">
        <v>1541</v>
      </c>
      <c r="H141" s="247"/>
      <c r="I141" s="247"/>
      <c r="J141" s="247"/>
      <c r="K141" s="247"/>
      <c r="L141" s="247"/>
      <c r="M141" s="247"/>
      <c r="N141" s="247"/>
      <c r="O141" s="247"/>
      <c r="P141" s="250">
        <f>sélections!BE42</f>
        <v>0</v>
      </c>
      <c r="Q141" s="250"/>
      <c r="R141" s="250"/>
      <c r="S141" s="250"/>
      <c r="T141" s="250"/>
      <c r="U141" s="250"/>
      <c r="V141" s="250"/>
      <c r="W141" s="250"/>
      <c r="X141" s="250"/>
      <c r="Y141" s="250"/>
      <c r="Z141" s="250"/>
      <c r="AA141" s="250"/>
      <c r="AB141" s="250"/>
      <c r="AC141" s="250"/>
      <c r="AD141" s="250"/>
      <c r="AE141" s="250"/>
      <c r="AF141" s="250"/>
      <c r="AG141" s="250"/>
      <c r="AH141" s="250"/>
      <c r="AI141" s="250"/>
      <c r="AJ141" s="250"/>
      <c r="AK141" s="250"/>
      <c r="AL141" s="251"/>
      <c r="AM141" s="29"/>
      <c r="AN141" s="30"/>
      <c r="AO141" s="30"/>
      <c r="AP141" s="30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31"/>
    </row>
    <row r="142" spans="2:57" ht="11.25" customHeight="1" thickBot="1" x14ac:dyDescent="0.3">
      <c r="B142" s="27"/>
      <c r="C142" s="28"/>
      <c r="D142" s="28"/>
      <c r="E142" s="28"/>
      <c r="F142" s="28"/>
      <c r="G142" s="248"/>
      <c r="H142" s="249"/>
      <c r="I142" s="249"/>
      <c r="J142" s="249"/>
      <c r="K142" s="249"/>
      <c r="L142" s="249"/>
      <c r="M142" s="249"/>
      <c r="N142" s="249"/>
      <c r="O142" s="249"/>
      <c r="P142" s="252"/>
      <c r="Q142" s="252"/>
      <c r="R142" s="252"/>
      <c r="S142" s="252"/>
      <c r="T142" s="252"/>
      <c r="U142" s="252"/>
      <c r="V142" s="252"/>
      <c r="W142" s="252"/>
      <c r="X142" s="252"/>
      <c r="Y142" s="252"/>
      <c r="Z142" s="252"/>
      <c r="AA142" s="252"/>
      <c r="AB142" s="252"/>
      <c r="AC142" s="252"/>
      <c r="AD142" s="252"/>
      <c r="AE142" s="252"/>
      <c r="AF142" s="252"/>
      <c r="AG142" s="252"/>
      <c r="AH142" s="252"/>
      <c r="AI142" s="252"/>
      <c r="AJ142" s="252"/>
      <c r="AK142" s="252"/>
      <c r="AL142" s="253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31"/>
    </row>
    <row r="143" spans="2:57" ht="11.25" customHeight="1" x14ac:dyDescent="0.25">
      <c r="B143" s="33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5"/>
    </row>
    <row r="146" spans="2:57" ht="25.5" customHeight="1" x14ac:dyDescent="0.25">
      <c r="B146" s="66"/>
      <c r="C146" s="67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7"/>
      <c r="AW146" s="16"/>
      <c r="AX146" s="16"/>
      <c r="AY146" s="16"/>
      <c r="AZ146" s="16"/>
      <c r="BA146" s="16"/>
      <c r="BB146" s="16"/>
      <c r="BC146" s="16"/>
      <c r="BD146" s="16"/>
      <c r="BE146" s="18"/>
    </row>
    <row r="147" spans="2:57" ht="25.5" customHeight="1" x14ac:dyDescent="0.3">
      <c r="B147" s="19"/>
      <c r="C147" s="64"/>
      <c r="D147" s="63"/>
      <c r="E147" s="63"/>
      <c r="F147" s="63"/>
      <c r="G147" s="63"/>
      <c r="H147" s="233" t="str">
        <f>INDEX('cal2015-2016'!$I:$I,MATCH($AK157,'cal2015-2016'!$G:$G,0),0)</f>
        <v>N073</v>
      </c>
      <c r="I147" s="234"/>
      <c r="J147" s="234"/>
      <c r="K147" s="234"/>
      <c r="L147" s="235"/>
      <c r="M147" s="230" t="str">
        <f>sélections!B46</f>
        <v>LA CIPALE G - CTT ANDOY H</v>
      </c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31"/>
      <c r="AB147" s="231"/>
      <c r="AC147" s="231"/>
      <c r="AD147" s="231"/>
      <c r="AE147" s="231"/>
      <c r="AF147" s="231"/>
      <c r="AG147" s="231"/>
      <c r="AH147" s="231"/>
      <c r="AI147" s="231"/>
      <c r="AJ147" s="231"/>
      <c r="AK147" s="231"/>
      <c r="AL147" s="231"/>
      <c r="AM147" s="231"/>
      <c r="AN147" s="231"/>
      <c r="AO147" s="231"/>
      <c r="AP147" s="231"/>
      <c r="AQ147" s="231"/>
      <c r="AR147" s="231"/>
      <c r="AS147" s="232"/>
      <c r="AT147" s="233" t="str">
        <f>INDEX('cal2015-2016'!$K:$K,MATCH($AK157,'cal2015-2016'!$G:$G,0),0)</f>
        <v>N100</v>
      </c>
      <c r="AU147" s="234"/>
      <c r="AV147" s="234"/>
      <c r="AW147" s="234"/>
      <c r="AX147" s="235"/>
      <c r="AY147" s="11"/>
      <c r="AZ147" s="11"/>
      <c r="BE147" s="20"/>
    </row>
    <row r="148" spans="2:57" ht="25.5" customHeight="1" x14ac:dyDescent="0.25">
      <c r="B148" s="19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E148" s="20"/>
    </row>
    <row r="149" spans="2:57" ht="25.5" customHeight="1" x14ac:dyDescent="0.25">
      <c r="B149" s="19"/>
      <c r="F149" s="227" t="s">
        <v>1537</v>
      </c>
      <c r="G149" s="227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8" t="str">
        <f>sélections!F45</f>
        <v>14h00</v>
      </c>
      <c r="V149" s="228"/>
      <c r="W149" s="228"/>
      <c r="X149" s="228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227" t="s">
        <v>1538</v>
      </c>
      <c r="AK149" s="227"/>
      <c r="AL149" s="227"/>
      <c r="AM149" s="227"/>
      <c r="AN149" s="227"/>
      <c r="AO149" s="227"/>
      <c r="AP149" s="227"/>
      <c r="AQ149" s="227"/>
      <c r="AR149" s="227"/>
      <c r="AS149" s="227"/>
      <c r="AT149" s="227"/>
      <c r="AU149" s="229" t="str">
        <f>INDEX('cal2015-2016'!L:L,MATCH(AK157,'cal2015-2016'!G:G,0),0)</f>
        <v>14H30</v>
      </c>
      <c r="AV149" s="229"/>
      <c r="AW149" s="229"/>
      <c r="AX149" s="229"/>
      <c r="AY149" s="21"/>
      <c r="AZ149" s="21"/>
      <c r="BE149" s="20"/>
    </row>
    <row r="150" spans="2:57" ht="25.5" customHeight="1" x14ac:dyDescent="0.25">
      <c r="B150" s="19"/>
      <c r="BE150" s="20"/>
    </row>
    <row r="151" spans="2:57" ht="25.5" customHeight="1" x14ac:dyDescent="0.25">
      <c r="B151" s="19"/>
      <c r="C151"/>
      <c r="D151" s="236" t="str">
        <f>INDEX(provinces!$B:$B,MATCH(H147,provinces!$A:$A,0),0)</f>
        <v>La Cipale</v>
      </c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8"/>
      <c r="Z151"/>
      <c r="AA151"/>
      <c r="AB151"/>
      <c r="AC151"/>
      <c r="AD151"/>
      <c r="AE151"/>
      <c r="AF151"/>
      <c r="AG151"/>
      <c r="AH151" s="236" t="str">
        <f>INDEX(provinces!$B:$B,MATCH(AT147,provinces!$A:$A,0),0)</f>
        <v>CTT Andoy</v>
      </c>
      <c r="AI151" s="237"/>
      <c r="AJ151" s="237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7"/>
      <c r="AZ151" s="237"/>
      <c r="BA151" s="237"/>
      <c r="BB151" s="237"/>
      <c r="BC151" s="238"/>
      <c r="BD151"/>
      <c r="BE151" s="20"/>
    </row>
    <row r="152" spans="2:57" ht="25.5" customHeight="1" x14ac:dyDescent="0.25">
      <c r="B152" s="19"/>
      <c r="C152"/>
      <c r="D152" s="236" t="str">
        <f>INDEX(provinces!$C:$C,MATCH(H147,provinces!$A:$A,0),0)</f>
        <v>Clos De L'Ermitage</v>
      </c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8"/>
      <c r="Z152"/>
      <c r="AA152"/>
      <c r="AB152"/>
      <c r="AC152"/>
      <c r="AD152"/>
      <c r="AE152"/>
      <c r="AF152"/>
      <c r="AG152"/>
      <c r="AH152" s="236" t="str">
        <f>INDEX(provinces!$C:$C,MATCH(AT147,provinces!$A:$A,0),0)</f>
        <v>Place Des Sports, 2</v>
      </c>
      <c r="AI152" s="237"/>
      <c r="AJ152" s="237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237"/>
      <c r="AV152" s="237"/>
      <c r="AW152" s="237"/>
      <c r="AX152" s="237"/>
      <c r="AY152" s="237"/>
      <c r="AZ152" s="237"/>
      <c r="BA152" s="237"/>
      <c r="BB152" s="237"/>
      <c r="BC152" s="238"/>
      <c r="BD152"/>
      <c r="BE152" s="20"/>
    </row>
    <row r="153" spans="2:57" ht="25.5" customHeight="1" x14ac:dyDescent="0.25">
      <c r="B153" s="19"/>
      <c r="C153"/>
      <c r="D153" s="236" t="str">
        <f>INDEX(provinces!$D:$D,MATCH(H147,provinces!$A:$A,0),0)</f>
        <v>LA CIPALE</v>
      </c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8"/>
      <c r="Z153"/>
      <c r="AA153"/>
      <c r="AB153"/>
      <c r="AC153"/>
      <c r="AD153"/>
      <c r="AE153"/>
      <c r="AF153"/>
      <c r="AG153"/>
      <c r="AH153" s="236" t="str">
        <f>INDEX(provinces!$D:$D,MATCH(AT147,provinces!$A:$A,0),0)</f>
        <v>CTT ANDOY</v>
      </c>
      <c r="AI153" s="237"/>
      <c r="AJ153" s="237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7"/>
      <c r="AZ153" s="237"/>
      <c r="BA153" s="237"/>
      <c r="BB153" s="237"/>
      <c r="BC153" s="238"/>
      <c r="BD153"/>
      <c r="BE153" s="20"/>
    </row>
    <row r="154" spans="2:57" ht="25.5" customHeight="1" x14ac:dyDescent="0.25">
      <c r="B154" s="19"/>
      <c r="C154"/>
      <c r="D154" s="236">
        <f>INDEX(provinces!$E:$E,MATCH(H147,provinces!$A:$A,0),0)</f>
        <v>0</v>
      </c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8"/>
      <c r="Z154"/>
      <c r="AA154"/>
      <c r="AB154"/>
      <c r="AC154"/>
      <c r="AD154"/>
      <c r="AE154"/>
      <c r="AF154"/>
      <c r="AG154"/>
      <c r="AH154" s="236">
        <f>INDEX(provinces!$E:$E,MATCH(AT147,provinces!$A:$A,0),0)</f>
        <v>0</v>
      </c>
      <c r="AI154" s="237"/>
      <c r="AJ154" s="237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237"/>
      <c r="AV154" s="237"/>
      <c r="AW154" s="237"/>
      <c r="AX154" s="237"/>
      <c r="AY154" s="237"/>
      <c r="AZ154" s="237"/>
      <c r="BA154" s="237"/>
      <c r="BB154" s="237"/>
      <c r="BC154" s="238"/>
      <c r="BD154"/>
      <c r="BE154" s="20"/>
    </row>
    <row r="155" spans="2:57" ht="25.5" customHeight="1" x14ac:dyDescent="0.25">
      <c r="B155" s="19"/>
      <c r="C155"/>
      <c r="D155" s="236" t="str">
        <f>INDEX(provinces!$H:$H,MATCH(H147,provinces!$A:$A,0),0)</f>
        <v>083/213445</v>
      </c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  <c r="X155" s="237"/>
      <c r="Y155" s="238"/>
      <c r="Z155"/>
      <c r="AA155"/>
      <c r="AB155"/>
      <c r="AC155"/>
      <c r="AD155"/>
      <c r="AE155"/>
      <c r="AF155"/>
      <c r="AG155"/>
      <c r="AH155" s="236" t="str">
        <f>INDEX(provinces!$H:$H,MATCH(AT147,provinces!$A:$A,0),0)</f>
        <v>0475/69.79.35</v>
      </c>
      <c r="AI155" s="237"/>
      <c r="AJ155" s="237"/>
      <c r="AK155" s="237"/>
      <c r="AL155" s="237"/>
      <c r="AM155" s="237"/>
      <c r="AN155" s="237"/>
      <c r="AO155" s="237"/>
      <c r="AP155" s="237"/>
      <c r="AQ155" s="237"/>
      <c r="AR155" s="237"/>
      <c r="AS155" s="237"/>
      <c r="AT155" s="237"/>
      <c r="AU155" s="237"/>
      <c r="AV155" s="237"/>
      <c r="AW155" s="237"/>
      <c r="AX155" s="237"/>
      <c r="AY155" s="237"/>
      <c r="AZ155" s="237"/>
      <c r="BA155" s="237"/>
      <c r="BB155" s="237"/>
      <c r="BC155" s="238"/>
      <c r="BD155"/>
      <c r="BE155" s="20"/>
    </row>
    <row r="156" spans="2:57" ht="25.5" customHeight="1" thickBot="1" x14ac:dyDescent="0.3">
      <c r="B156" s="19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3"/>
      <c r="V156" s="23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E156" s="20"/>
    </row>
    <row r="157" spans="2:57" ht="25.5" customHeight="1" thickBot="1" x14ac:dyDescent="0.3">
      <c r="B157" s="19"/>
      <c r="O157" s="25"/>
      <c r="P157" s="241" t="s">
        <v>1539</v>
      </c>
      <c r="Q157" s="242"/>
      <c r="R157" s="242"/>
      <c r="S157" s="243" t="str">
        <f>sélections!D54</f>
        <v>ALLARD ELIE (39)</v>
      </c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39">
        <f>INDEX(LF_H!D:D,MATCH(S157,LF_H!F:F,0),0)</f>
        <v>123734</v>
      </c>
      <c r="AG157" s="239"/>
      <c r="AH157" s="239"/>
      <c r="AI157" s="239"/>
      <c r="AJ157" s="240"/>
      <c r="AK157" s="293" t="str">
        <f>sélections!S45</f>
        <v>03-118</v>
      </c>
      <c r="AL157" s="293"/>
      <c r="AM157" s="293"/>
      <c r="AN157" s="293"/>
      <c r="AO157" s="293"/>
      <c r="AP157" s="294"/>
      <c r="AQ157" s="25"/>
      <c r="AV157" s="68"/>
      <c r="BE157" s="20"/>
    </row>
    <row r="158" spans="2:57" ht="25.5" customHeight="1" thickBot="1" x14ac:dyDescent="0.35">
      <c r="B158" s="19"/>
      <c r="O158" s="25"/>
      <c r="P158" s="286" t="str">
        <f>INDEX('cal2015-2016'!F:F,MATCH(AK157,'cal2015-2016'!G:G,0),0)</f>
        <v>4M</v>
      </c>
      <c r="Q158" s="287"/>
      <c r="R158" s="288" t="s">
        <v>1547</v>
      </c>
      <c r="S158" s="289"/>
      <c r="T158" s="289"/>
      <c r="U158" s="289"/>
      <c r="V158" s="289"/>
      <c r="W158" s="289"/>
      <c r="X158" s="289"/>
      <c r="Y158" s="289"/>
      <c r="Z158" s="289"/>
      <c r="AA158" s="289"/>
      <c r="AB158" s="289"/>
      <c r="AC158" s="289"/>
      <c r="AD158" s="289"/>
      <c r="AE158" s="289"/>
      <c r="AF158" s="289"/>
      <c r="AG158" s="289"/>
      <c r="AH158" s="289"/>
      <c r="AI158" s="289"/>
      <c r="AJ158" s="289"/>
      <c r="AK158" s="289"/>
      <c r="AL158" s="290"/>
      <c r="AM158" s="291" t="s">
        <v>1450</v>
      </c>
      <c r="AN158" s="292"/>
      <c r="AO158" s="291" t="s">
        <v>1449</v>
      </c>
      <c r="AP158" s="292"/>
      <c r="BE158" s="20"/>
    </row>
    <row r="159" spans="2:57" ht="25.5" customHeight="1" x14ac:dyDescent="0.3">
      <c r="B159" s="19"/>
      <c r="O159" s="25"/>
      <c r="P159" s="270">
        <v>1</v>
      </c>
      <c r="Q159" s="271"/>
      <c r="R159" s="272" t="str">
        <f>sélections!D48</f>
        <v>RADELET SACHA (39)</v>
      </c>
      <c r="S159" s="273"/>
      <c r="T159" s="273"/>
      <c r="U159" s="273"/>
      <c r="V159" s="273"/>
      <c r="W159" s="273"/>
      <c r="X159" s="273"/>
      <c r="Y159" s="273"/>
      <c r="Z159" s="273"/>
      <c r="AA159" s="273"/>
      <c r="AB159" s="273"/>
      <c r="AC159" s="273"/>
      <c r="AD159" s="273"/>
      <c r="AE159" s="273"/>
      <c r="AF159" s="273"/>
      <c r="AG159" s="273"/>
      <c r="AH159" s="273"/>
      <c r="AI159" s="273"/>
      <c r="AJ159" s="273"/>
      <c r="AK159" s="273"/>
      <c r="AL159" s="274"/>
      <c r="AM159" s="305">
        <f>INDEX(LF_H!A:A,MATCH($R159,LF_H!$F:$F,0),0)</f>
        <v>38</v>
      </c>
      <c r="AN159" s="305"/>
      <c r="AO159" s="305" t="str">
        <f>INDEX(LF_H!B:B,MATCH($R159,LF_H!$F:$F,0),0)</f>
        <v>D2</v>
      </c>
      <c r="AP159" s="306"/>
      <c r="BE159" s="20"/>
    </row>
    <row r="160" spans="2:57" ht="25.5" customHeight="1" x14ac:dyDescent="0.3">
      <c r="B160" s="19"/>
      <c r="O160" s="25"/>
      <c r="P160" s="278">
        <v>2</v>
      </c>
      <c r="Q160" s="279"/>
      <c r="R160" s="280" t="str">
        <f>sélections!D49</f>
        <v>DAVE JULIEN (39)</v>
      </c>
      <c r="S160" s="281"/>
      <c r="T160" s="281"/>
      <c r="U160" s="281"/>
      <c r="V160" s="281"/>
      <c r="W160" s="281"/>
      <c r="X160" s="281"/>
      <c r="Y160" s="281"/>
      <c r="Z160" s="281"/>
      <c r="AA160" s="281"/>
      <c r="AB160" s="281"/>
      <c r="AC160" s="281"/>
      <c r="AD160" s="281"/>
      <c r="AE160" s="281"/>
      <c r="AF160" s="281"/>
      <c r="AG160" s="281"/>
      <c r="AH160" s="281"/>
      <c r="AI160" s="281"/>
      <c r="AJ160" s="281"/>
      <c r="AK160" s="281"/>
      <c r="AL160" s="282"/>
      <c r="AM160" s="295">
        <f>INDEX(LF_H!A:A,MATCH($R160,LF_H!$F:$F,0),0)</f>
        <v>34</v>
      </c>
      <c r="AN160" s="295"/>
      <c r="AO160" s="295" t="str">
        <f>INDEX(LF_H!B:B,MATCH($R160,LF_H!$F:$F,0),0)</f>
        <v>D2</v>
      </c>
      <c r="AP160" s="296"/>
      <c r="BE160" s="20"/>
    </row>
    <row r="161" spans="2:57" ht="25.5" customHeight="1" x14ac:dyDescent="0.3">
      <c r="B161" s="19"/>
      <c r="O161" s="25"/>
      <c r="P161" s="278">
        <v>3</v>
      </c>
      <c r="Q161" s="279"/>
      <c r="R161" s="280" t="str">
        <f>sélections!D50</f>
        <v>ALLARD ELIE (39)</v>
      </c>
      <c r="S161" s="281"/>
      <c r="T161" s="281"/>
      <c r="U161" s="281"/>
      <c r="V161" s="281"/>
      <c r="W161" s="281"/>
      <c r="X161" s="281"/>
      <c r="Y161" s="281"/>
      <c r="Z161" s="281"/>
      <c r="AA161" s="281"/>
      <c r="AB161" s="281"/>
      <c r="AC161" s="281"/>
      <c r="AD161" s="281"/>
      <c r="AE161" s="281"/>
      <c r="AF161" s="281"/>
      <c r="AG161" s="281"/>
      <c r="AH161" s="281"/>
      <c r="AI161" s="281"/>
      <c r="AJ161" s="281"/>
      <c r="AK161" s="281"/>
      <c r="AL161" s="282"/>
      <c r="AM161" s="295">
        <f>INDEX(LF_H!A:A,MATCH($R161,LF_H!$F:$F,0),0)</f>
        <v>33</v>
      </c>
      <c r="AN161" s="295"/>
      <c r="AO161" s="295" t="str">
        <f>INDEX(LF_H!B:B,MATCH($R161,LF_H!$F:$F,0),0)</f>
        <v>D2</v>
      </c>
      <c r="AP161" s="296"/>
      <c r="BE161" s="20"/>
    </row>
    <row r="162" spans="2:57" ht="25.5" customHeight="1" thickBot="1" x14ac:dyDescent="0.35">
      <c r="B162" s="19"/>
      <c r="O162" s="25"/>
      <c r="P162" s="254">
        <v>4</v>
      </c>
      <c r="Q162" s="255"/>
      <c r="R162" s="256" t="str">
        <f>sélections!D51</f>
        <v>DE SMET NICOLAS (39)</v>
      </c>
      <c r="S162" s="257"/>
      <c r="T162" s="257"/>
      <c r="U162" s="257"/>
      <c r="V162" s="257"/>
      <c r="W162" s="257"/>
      <c r="X162" s="257"/>
      <c r="Y162" s="257"/>
      <c r="Z162" s="257"/>
      <c r="AA162" s="257"/>
      <c r="AB162" s="257"/>
      <c r="AC162" s="257"/>
      <c r="AD162" s="257"/>
      <c r="AE162" s="257"/>
      <c r="AF162" s="257"/>
      <c r="AG162" s="257"/>
      <c r="AH162" s="257"/>
      <c r="AI162" s="257"/>
      <c r="AJ162" s="257"/>
      <c r="AK162" s="257"/>
      <c r="AL162" s="258"/>
      <c r="AM162" s="259">
        <f>INDEX(LF_H!A:A,MATCH($R162,LF_H!$F:$F,0),0)</f>
        <v>35</v>
      </c>
      <c r="AN162" s="260"/>
      <c r="AO162" s="259" t="str">
        <f>INDEX(LF_H!B:B,MATCH($R162,LF_H!$F:$F,0),0)</f>
        <v>D2</v>
      </c>
      <c r="AP162" s="261"/>
      <c r="BE162" s="20"/>
    </row>
    <row r="163" spans="2:57" ht="25.5" customHeight="1" thickBot="1" x14ac:dyDescent="0.35">
      <c r="B163" s="19"/>
      <c r="P163" s="297" t="s">
        <v>1458</v>
      </c>
      <c r="Q163" s="298"/>
      <c r="R163" s="299">
        <f>sélections!D52</f>
        <v>0</v>
      </c>
      <c r="S163" s="300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0"/>
      <c r="AD163" s="300"/>
      <c r="AE163" s="300"/>
      <c r="AF163" s="300"/>
      <c r="AG163" s="300"/>
      <c r="AH163" s="300"/>
      <c r="AI163" s="300"/>
      <c r="AJ163" s="300"/>
      <c r="AK163" s="300"/>
      <c r="AL163" s="301"/>
      <c r="AM163" s="302" t="e">
        <f>INDEX(LF_H!A:A,MATCH($R163,LF_H!$F:$F,0),0)</f>
        <v>#N/A</v>
      </c>
      <c r="AN163" s="303"/>
      <c r="AO163" s="302" t="e">
        <f>INDEX(LF_H!B:B,MATCH($R163,LF_H!$F:$F,0),0)</f>
        <v>#N/A</v>
      </c>
      <c r="AP163" s="304"/>
      <c r="BE163" s="20"/>
    </row>
    <row r="164" spans="2:57" ht="11.25" customHeight="1" thickBot="1" x14ac:dyDescent="0.35">
      <c r="B164" s="19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BE164" s="20"/>
    </row>
    <row r="165" spans="2:57" ht="11.25" customHeight="1" x14ac:dyDescent="0.25">
      <c r="B165" s="27"/>
      <c r="C165" s="28"/>
      <c r="D165" s="28"/>
      <c r="E165" s="28"/>
      <c r="F165" s="28"/>
      <c r="G165" s="246" t="s">
        <v>1541</v>
      </c>
      <c r="H165" s="247"/>
      <c r="I165" s="247"/>
      <c r="J165" s="247"/>
      <c r="K165" s="247"/>
      <c r="L165" s="247"/>
      <c r="M165" s="247"/>
      <c r="N165" s="247"/>
      <c r="O165" s="247"/>
      <c r="P165" s="250">
        <f>sélections!I53</f>
        <v>0</v>
      </c>
      <c r="Q165" s="250"/>
      <c r="R165" s="250"/>
      <c r="S165" s="250"/>
      <c r="T165" s="250"/>
      <c r="U165" s="250"/>
      <c r="V165" s="250"/>
      <c r="W165" s="250"/>
      <c r="X165" s="250"/>
      <c r="Y165" s="250"/>
      <c r="Z165" s="250"/>
      <c r="AA165" s="250"/>
      <c r="AB165" s="250"/>
      <c r="AC165" s="250"/>
      <c r="AD165" s="250"/>
      <c r="AE165" s="250"/>
      <c r="AF165" s="250"/>
      <c r="AG165" s="250"/>
      <c r="AH165" s="250"/>
      <c r="AI165" s="250"/>
      <c r="AJ165" s="250"/>
      <c r="AK165" s="250"/>
      <c r="AL165" s="251"/>
      <c r="AM165" s="29"/>
      <c r="AN165" s="30"/>
      <c r="AO165" s="30"/>
      <c r="AP165" s="30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31"/>
    </row>
    <row r="166" spans="2:57" ht="11.25" customHeight="1" thickBot="1" x14ac:dyDescent="0.3">
      <c r="B166" s="27"/>
      <c r="C166" s="28"/>
      <c r="D166" s="28"/>
      <c r="E166" s="28"/>
      <c r="F166" s="28"/>
      <c r="G166" s="248"/>
      <c r="H166" s="249"/>
      <c r="I166" s="249"/>
      <c r="J166" s="249"/>
      <c r="K166" s="249"/>
      <c r="L166" s="249"/>
      <c r="M166" s="249"/>
      <c r="N166" s="249"/>
      <c r="O166" s="249"/>
      <c r="P166" s="252"/>
      <c r="Q166" s="252"/>
      <c r="R166" s="252"/>
      <c r="S166" s="252"/>
      <c r="T166" s="252"/>
      <c r="U166" s="252"/>
      <c r="V166" s="252"/>
      <c r="W166" s="252"/>
      <c r="X166" s="252"/>
      <c r="Y166" s="252"/>
      <c r="Z166" s="252"/>
      <c r="AA166" s="252"/>
      <c r="AB166" s="252"/>
      <c r="AC166" s="252"/>
      <c r="AD166" s="252"/>
      <c r="AE166" s="252"/>
      <c r="AF166" s="252"/>
      <c r="AG166" s="252"/>
      <c r="AH166" s="252"/>
      <c r="AI166" s="252"/>
      <c r="AJ166" s="252"/>
      <c r="AK166" s="252"/>
      <c r="AL166" s="253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31"/>
    </row>
    <row r="167" spans="2:57" ht="11.25" customHeight="1" x14ac:dyDescent="0.25">
      <c r="B167" s="33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5"/>
    </row>
    <row r="170" spans="2:57" ht="25.5" customHeight="1" x14ac:dyDescent="0.25">
      <c r="B170" s="66"/>
      <c r="C170" s="67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7"/>
      <c r="AW170" s="16"/>
      <c r="AX170" s="16"/>
      <c r="AY170" s="16"/>
      <c r="AZ170" s="16"/>
      <c r="BA170" s="16"/>
      <c r="BB170" s="16"/>
      <c r="BC170" s="16"/>
      <c r="BD170" s="16"/>
      <c r="BE170" s="18"/>
    </row>
    <row r="171" spans="2:57" ht="25.5" customHeight="1" x14ac:dyDescent="0.3">
      <c r="B171" s="19"/>
      <c r="C171" s="64"/>
      <c r="D171" s="63"/>
      <c r="E171" s="63"/>
      <c r="F171" s="63"/>
      <c r="G171" s="63"/>
      <c r="H171" s="233" t="str">
        <f>INDEX('cal2015-2016'!$I:$I,MATCH($AK181,'cal2015-2016'!$G:$G,0),0)</f>
        <v>N041</v>
      </c>
      <c r="I171" s="234"/>
      <c r="J171" s="234"/>
      <c r="K171" s="234"/>
      <c r="L171" s="235"/>
      <c r="M171" s="230" t="str">
        <f>sélections!AA46</f>
        <v>R BOUGE C - LA CIPALE H</v>
      </c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  <c r="AA171" s="231"/>
      <c r="AB171" s="231"/>
      <c r="AC171" s="231"/>
      <c r="AD171" s="231"/>
      <c r="AE171" s="231"/>
      <c r="AF171" s="231"/>
      <c r="AG171" s="231"/>
      <c r="AH171" s="231"/>
      <c r="AI171" s="231"/>
      <c r="AJ171" s="231"/>
      <c r="AK171" s="231"/>
      <c r="AL171" s="231"/>
      <c r="AM171" s="231"/>
      <c r="AN171" s="231"/>
      <c r="AO171" s="231"/>
      <c r="AP171" s="231"/>
      <c r="AQ171" s="231"/>
      <c r="AR171" s="231"/>
      <c r="AS171" s="232"/>
      <c r="AT171" s="233" t="str">
        <f>INDEX('cal2015-2016'!$K:$K,MATCH($AK181,'cal2015-2016'!$G:$G,0),0)</f>
        <v>N073</v>
      </c>
      <c r="AU171" s="234"/>
      <c r="AV171" s="234"/>
      <c r="AW171" s="234"/>
      <c r="AX171" s="235"/>
      <c r="AY171" s="11"/>
      <c r="AZ171" s="11"/>
      <c r="BE171" s="20"/>
    </row>
    <row r="172" spans="2:57" ht="25.5" customHeight="1" x14ac:dyDescent="0.25">
      <c r="B172" s="19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E172" s="20"/>
    </row>
    <row r="173" spans="2:57" ht="25.5" customHeight="1" x14ac:dyDescent="0.25">
      <c r="B173" s="19"/>
      <c r="F173" s="227" t="s">
        <v>1537</v>
      </c>
      <c r="G173" s="227"/>
      <c r="H173" s="227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8" t="str">
        <f>sélections!AE45</f>
        <v>18h00</v>
      </c>
      <c r="V173" s="228"/>
      <c r="W173" s="228"/>
      <c r="X173" s="228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227" t="s">
        <v>1538</v>
      </c>
      <c r="AK173" s="227"/>
      <c r="AL173" s="227"/>
      <c r="AM173" s="227"/>
      <c r="AN173" s="227"/>
      <c r="AO173" s="227"/>
      <c r="AP173" s="227"/>
      <c r="AQ173" s="227"/>
      <c r="AR173" s="227"/>
      <c r="AS173" s="227"/>
      <c r="AT173" s="227"/>
      <c r="AU173" s="229" t="str">
        <f>INDEX('cal2015-2016'!L:L,MATCH(AK181,'cal2015-2016'!G:G,0),0)</f>
        <v>19H00</v>
      </c>
      <c r="AV173" s="229"/>
      <c r="AW173" s="229"/>
      <c r="AX173" s="229"/>
      <c r="AY173" s="21"/>
      <c r="AZ173" s="21"/>
      <c r="BE173" s="20"/>
    </row>
    <row r="174" spans="2:57" ht="25.5" customHeight="1" x14ac:dyDescent="0.25">
      <c r="B174" s="19"/>
      <c r="BE174" s="20"/>
    </row>
    <row r="175" spans="2:57" ht="25.5" customHeight="1" x14ac:dyDescent="0.25">
      <c r="B175" s="19"/>
      <c r="C175"/>
      <c r="D175" s="236" t="str">
        <f>INDEX(provinces!$B:$B,MATCH(H171,provinces!$A:$A,0),0)</f>
        <v>R Bouge</v>
      </c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8"/>
      <c r="Z175"/>
      <c r="AA175"/>
      <c r="AB175"/>
      <c r="AC175"/>
      <c r="AD175"/>
      <c r="AE175"/>
      <c r="AF175"/>
      <c r="AG175"/>
      <c r="AH175" s="236" t="str">
        <f>INDEX(provinces!$B:$B,MATCH(AT171,provinces!$A:$A,0),0)</f>
        <v>La Cipale</v>
      </c>
      <c r="AI175" s="237"/>
      <c r="AJ175" s="237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237"/>
      <c r="AV175" s="237"/>
      <c r="AW175" s="237"/>
      <c r="AX175" s="237"/>
      <c r="AY175" s="237"/>
      <c r="AZ175" s="237"/>
      <c r="BA175" s="237"/>
      <c r="BB175" s="237"/>
      <c r="BC175" s="238"/>
      <c r="BD175"/>
      <c r="BE175" s="20"/>
    </row>
    <row r="176" spans="2:57" ht="25.5" customHeight="1" x14ac:dyDescent="0.25">
      <c r="B176" s="19"/>
      <c r="C176"/>
      <c r="D176" s="236" t="str">
        <f>INDEX(provinces!$C:$C,MATCH(H171,provinces!$A:$A,0),0)</f>
        <v>Rue Des Etourneaux</v>
      </c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  <c r="X176" s="237"/>
      <c r="Y176" s="238"/>
      <c r="Z176"/>
      <c r="AA176"/>
      <c r="AB176"/>
      <c r="AC176"/>
      <c r="AD176"/>
      <c r="AE176"/>
      <c r="AF176"/>
      <c r="AG176"/>
      <c r="AH176" s="236" t="str">
        <f>INDEX(provinces!$C:$C,MATCH(AT171,provinces!$A:$A,0),0)</f>
        <v>Clos De L'Ermitage</v>
      </c>
      <c r="AI176" s="237"/>
      <c r="AJ176" s="237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237"/>
      <c r="AV176" s="237"/>
      <c r="AW176" s="237"/>
      <c r="AX176" s="237"/>
      <c r="AY176" s="237"/>
      <c r="AZ176" s="237"/>
      <c r="BA176" s="237"/>
      <c r="BB176" s="237"/>
      <c r="BC176" s="238"/>
      <c r="BD176"/>
      <c r="BE176" s="20"/>
    </row>
    <row r="177" spans="2:57" ht="25.5" customHeight="1" x14ac:dyDescent="0.25">
      <c r="B177" s="19"/>
      <c r="C177"/>
      <c r="D177" s="236" t="str">
        <f>INDEX(provinces!$D:$D,MATCH(H171,provinces!$A:$A,0),0)</f>
        <v>SALLE OMNISPORTS DE BOUGE</v>
      </c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  <c r="W177" s="237"/>
      <c r="X177" s="237"/>
      <c r="Y177" s="238"/>
      <c r="Z177"/>
      <c r="AA177"/>
      <c r="AB177"/>
      <c r="AC177"/>
      <c r="AD177"/>
      <c r="AE177"/>
      <c r="AF177"/>
      <c r="AG177"/>
      <c r="AH177" s="236" t="str">
        <f>INDEX(provinces!$D:$D,MATCH(AT171,provinces!$A:$A,0),0)</f>
        <v>LA CIPALE</v>
      </c>
      <c r="AI177" s="237"/>
      <c r="AJ177" s="237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237"/>
      <c r="AV177" s="237"/>
      <c r="AW177" s="237"/>
      <c r="AX177" s="237"/>
      <c r="AY177" s="237"/>
      <c r="AZ177" s="237"/>
      <c r="BA177" s="237"/>
      <c r="BB177" s="237"/>
      <c r="BC177" s="238"/>
      <c r="BD177"/>
      <c r="BE177" s="20"/>
    </row>
    <row r="178" spans="2:57" ht="25.5" customHeight="1" x14ac:dyDescent="0.25">
      <c r="B178" s="19"/>
      <c r="C178"/>
      <c r="D178" s="236">
        <f>INDEX(provinces!$E:$E,MATCH(H171,provinces!$A:$A,0),0)</f>
        <v>0</v>
      </c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  <c r="X178" s="237"/>
      <c r="Y178" s="238"/>
      <c r="Z178"/>
      <c r="AA178"/>
      <c r="AB178"/>
      <c r="AC178"/>
      <c r="AD178"/>
      <c r="AE178"/>
      <c r="AF178"/>
      <c r="AG178"/>
      <c r="AH178" s="236">
        <f>INDEX(provinces!$E:$E,MATCH(AT171,provinces!$A:$A,0),0)</f>
        <v>0</v>
      </c>
      <c r="AI178" s="237"/>
      <c r="AJ178" s="237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237"/>
      <c r="AV178" s="237"/>
      <c r="AW178" s="237"/>
      <c r="AX178" s="237"/>
      <c r="AY178" s="237"/>
      <c r="AZ178" s="237"/>
      <c r="BA178" s="237"/>
      <c r="BB178" s="237"/>
      <c r="BC178" s="238"/>
      <c r="BD178"/>
      <c r="BE178" s="20"/>
    </row>
    <row r="179" spans="2:57" ht="25.5" customHeight="1" x14ac:dyDescent="0.25">
      <c r="B179" s="19"/>
      <c r="C179"/>
      <c r="D179" s="236">
        <f>INDEX(provinces!$H:$H,MATCH(H171,provinces!$A:$A,0),0)</f>
        <v>0</v>
      </c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238"/>
      <c r="Z179"/>
      <c r="AA179"/>
      <c r="AB179"/>
      <c r="AC179"/>
      <c r="AD179"/>
      <c r="AE179"/>
      <c r="AF179"/>
      <c r="AG179"/>
      <c r="AH179" s="236" t="str">
        <f>INDEX(provinces!$H:$H,MATCH(AT171,provinces!$A:$A,0),0)</f>
        <v>083/213445</v>
      </c>
      <c r="AI179" s="237"/>
      <c r="AJ179" s="237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237"/>
      <c r="AV179" s="237"/>
      <c r="AW179" s="237"/>
      <c r="AX179" s="237"/>
      <c r="AY179" s="237"/>
      <c r="AZ179" s="237"/>
      <c r="BA179" s="237"/>
      <c r="BB179" s="237"/>
      <c r="BC179" s="238"/>
      <c r="BD179"/>
      <c r="BE179" s="20"/>
    </row>
    <row r="180" spans="2:57" ht="25.5" customHeight="1" thickBot="1" x14ac:dyDescent="0.3">
      <c r="B180" s="19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3"/>
      <c r="V180" s="23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E180" s="20"/>
    </row>
    <row r="181" spans="2:57" ht="25.5" customHeight="1" thickBot="1" x14ac:dyDescent="0.3">
      <c r="B181" s="19"/>
      <c r="O181" s="25"/>
      <c r="P181" s="241" t="s">
        <v>1539</v>
      </c>
      <c r="Q181" s="242"/>
      <c r="R181" s="242"/>
      <c r="S181" s="243" t="str">
        <f>sélections!AC54</f>
        <v>LETECHEUR DANIEL (39)</v>
      </c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39">
        <f>INDEX(LF_H!D:D,MATCH(S181,LF_H!F:F,0),0)</f>
        <v>141202</v>
      </c>
      <c r="AG181" s="239"/>
      <c r="AH181" s="239"/>
      <c r="AI181" s="239"/>
      <c r="AJ181" s="240"/>
      <c r="AK181" s="293" t="str">
        <f>sélections!AP45</f>
        <v>03-109</v>
      </c>
      <c r="AL181" s="293"/>
      <c r="AM181" s="293"/>
      <c r="AN181" s="293"/>
      <c r="AO181" s="293"/>
      <c r="AP181" s="294"/>
      <c r="AQ181" s="25"/>
      <c r="AV181" s="68"/>
      <c r="BE181" s="20"/>
    </row>
    <row r="182" spans="2:57" ht="25.5" customHeight="1" thickBot="1" x14ac:dyDescent="0.35">
      <c r="B182" s="19"/>
      <c r="O182" s="25"/>
      <c r="P182" s="286" t="str">
        <f>INDEX('cal2015-2016'!F:F,MATCH(AK181,'cal2015-2016'!G:G,0),0)</f>
        <v>4J</v>
      </c>
      <c r="Q182" s="287"/>
      <c r="R182" s="288" t="s">
        <v>1548</v>
      </c>
      <c r="S182" s="289"/>
      <c r="T182" s="289"/>
      <c r="U182" s="289"/>
      <c r="V182" s="289"/>
      <c r="W182" s="289"/>
      <c r="X182" s="289"/>
      <c r="Y182" s="289"/>
      <c r="Z182" s="289"/>
      <c r="AA182" s="289"/>
      <c r="AB182" s="289"/>
      <c r="AC182" s="289"/>
      <c r="AD182" s="289"/>
      <c r="AE182" s="289"/>
      <c r="AF182" s="289"/>
      <c r="AG182" s="289"/>
      <c r="AH182" s="289"/>
      <c r="AI182" s="289"/>
      <c r="AJ182" s="289"/>
      <c r="AK182" s="289"/>
      <c r="AL182" s="290"/>
      <c r="AM182" s="291" t="s">
        <v>1450</v>
      </c>
      <c r="AN182" s="292"/>
      <c r="AO182" s="291" t="s">
        <v>1449</v>
      </c>
      <c r="AP182" s="292"/>
      <c r="BE182" s="20"/>
    </row>
    <row r="183" spans="2:57" ht="25.5" customHeight="1" x14ac:dyDescent="0.3">
      <c r="B183" s="19"/>
      <c r="O183" s="25"/>
      <c r="P183" s="270">
        <v>1</v>
      </c>
      <c r="Q183" s="271"/>
      <c r="R183" s="272" t="str">
        <f>sélections!AC48</f>
        <v>LETECHEUR DANIEL (39)</v>
      </c>
      <c r="S183" s="273"/>
      <c r="T183" s="273"/>
      <c r="U183" s="273"/>
      <c r="V183" s="273"/>
      <c r="W183" s="273"/>
      <c r="X183" s="273"/>
      <c r="Y183" s="273"/>
      <c r="Z183" s="273"/>
      <c r="AA183" s="273"/>
      <c r="AB183" s="273"/>
      <c r="AC183" s="273"/>
      <c r="AD183" s="273"/>
      <c r="AE183" s="273"/>
      <c r="AF183" s="273"/>
      <c r="AG183" s="273"/>
      <c r="AH183" s="273"/>
      <c r="AI183" s="273"/>
      <c r="AJ183" s="273"/>
      <c r="AK183" s="273"/>
      <c r="AL183" s="274"/>
      <c r="AM183" s="305">
        <f>INDEX(LF_H!A:A,MATCH($R183,LF_H!$F:$F,0),0)</f>
        <v>36</v>
      </c>
      <c r="AN183" s="305"/>
      <c r="AO183" s="305" t="str">
        <f>INDEX(LF_H!B:B,MATCH($R183,LF_H!$F:$F,0),0)</f>
        <v>D2</v>
      </c>
      <c r="AP183" s="306"/>
      <c r="BE183" s="20"/>
    </row>
    <row r="184" spans="2:57" ht="25.5" customHeight="1" x14ac:dyDescent="0.3">
      <c r="B184" s="19"/>
      <c r="O184" s="25"/>
      <c r="P184" s="278">
        <v>2</v>
      </c>
      <c r="Q184" s="279"/>
      <c r="R184" s="280" t="str">
        <f>sélections!AC49</f>
        <v>PIECHOWSKI RICHARD (39)</v>
      </c>
      <c r="S184" s="281"/>
      <c r="T184" s="281"/>
      <c r="U184" s="281"/>
      <c r="V184" s="281"/>
      <c r="W184" s="281"/>
      <c r="X184" s="281"/>
      <c r="Y184" s="281"/>
      <c r="Z184" s="281"/>
      <c r="AA184" s="281"/>
      <c r="AB184" s="281"/>
      <c r="AC184" s="281"/>
      <c r="AD184" s="281"/>
      <c r="AE184" s="281"/>
      <c r="AF184" s="281"/>
      <c r="AG184" s="281"/>
      <c r="AH184" s="281"/>
      <c r="AI184" s="281"/>
      <c r="AJ184" s="281"/>
      <c r="AK184" s="281"/>
      <c r="AL184" s="282"/>
      <c r="AM184" s="295">
        <f>INDEX(LF_H!A:A,MATCH($R184,LF_H!$F:$F,0),0)</f>
        <v>37</v>
      </c>
      <c r="AN184" s="295"/>
      <c r="AO184" s="295" t="str">
        <f>INDEX(LF_H!B:B,MATCH($R184,LF_H!$F:$F,0),0)</f>
        <v>D2</v>
      </c>
      <c r="AP184" s="296"/>
      <c r="BE184" s="20"/>
    </row>
    <row r="185" spans="2:57" ht="25.5" customHeight="1" x14ac:dyDescent="0.3">
      <c r="B185" s="19"/>
      <c r="O185" s="25"/>
      <c r="P185" s="278">
        <v>3</v>
      </c>
      <c r="Q185" s="279"/>
      <c r="R185" s="280" t="str">
        <f>sélections!AC50</f>
        <v>TURBANG JULIEN (39)</v>
      </c>
      <c r="S185" s="281"/>
      <c r="T185" s="281"/>
      <c r="U185" s="281"/>
      <c r="V185" s="281"/>
      <c r="W185" s="281"/>
      <c r="X185" s="281"/>
      <c r="Y185" s="281"/>
      <c r="Z185" s="281"/>
      <c r="AA185" s="281"/>
      <c r="AB185" s="281"/>
      <c r="AC185" s="281"/>
      <c r="AD185" s="281"/>
      <c r="AE185" s="281"/>
      <c r="AF185" s="281"/>
      <c r="AG185" s="281"/>
      <c r="AH185" s="281"/>
      <c r="AI185" s="281"/>
      <c r="AJ185" s="281"/>
      <c r="AK185" s="281"/>
      <c r="AL185" s="282"/>
      <c r="AM185" s="295">
        <f>INDEX(LF_H!A:A,MATCH($R185,LF_H!$F:$F,0),0)</f>
        <v>39</v>
      </c>
      <c r="AN185" s="295"/>
      <c r="AO185" s="295" t="str">
        <f>INDEX(LF_H!B:B,MATCH($R185,LF_H!$F:$F,0),0)</f>
        <v>D2</v>
      </c>
      <c r="AP185" s="296"/>
      <c r="BE185" s="20"/>
    </row>
    <row r="186" spans="2:57" ht="25.5" customHeight="1" thickBot="1" x14ac:dyDescent="0.35">
      <c r="B186" s="19"/>
      <c r="O186" s="25"/>
      <c r="P186" s="254">
        <v>4</v>
      </c>
      <c r="Q186" s="255"/>
      <c r="R186" s="256" t="str">
        <f>sélections!AC51</f>
        <v>HODY ROMAIN (40)</v>
      </c>
      <c r="S186" s="257"/>
      <c r="T186" s="257"/>
      <c r="U186" s="257"/>
      <c r="V186" s="257"/>
      <c r="W186" s="257"/>
      <c r="X186" s="257"/>
      <c r="Y186" s="257"/>
      <c r="Z186" s="257"/>
      <c r="AA186" s="257"/>
      <c r="AB186" s="257"/>
      <c r="AC186" s="257"/>
      <c r="AD186" s="257"/>
      <c r="AE186" s="257"/>
      <c r="AF186" s="257"/>
      <c r="AG186" s="257"/>
      <c r="AH186" s="257"/>
      <c r="AI186" s="257"/>
      <c r="AJ186" s="257"/>
      <c r="AK186" s="257"/>
      <c r="AL186" s="258"/>
      <c r="AM186" s="259">
        <f>INDEX(LF_H!A:A,MATCH($R186,LF_H!$F:$F,0),0)</f>
        <v>40</v>
      </c>
      <c r="AN186" s="260"/>
      <c r="AO186" s="259" t="str">
        <f>INDEX(LF_H!B:B,MATCH($R186,LF_H!$F:$F,0),0)</f>
        <v>D4</v>
      </c>
      <c r="AP186" s="261"/>
      <c r="BE186" s="20"/>
    </row>
    <row r="187" spans="2:57" ht="25.5" customHeight="1" thickBot="1" x14ac:dyDescent="0.35">
      <c r="B187" s="19"/>
      <c r="P187" s="297" t="s">
        <v>1458</v>
      </c>
      <c r="Q187" s="298"/>
      <c r="R187" s="299">
        <f>sélections!AC52</f>
        <v>0</v>
      </c>
      <c r="S187" s="300"/>
      <c r="T187" s="300"/>
      <c r="U187" s="300"/>
      <c r="V187" s="300"/>
      <c r="W187" s="300"/>
      <c r="X187" s="300"/>
      <c r="Y187" s="300"/>
      <c r="Z187" s="300"/>
      <c r="AA187" s="300"/>
      <c r="AB187" s="300"/>
      <c r="AC187" s="300"/>
      <c r="AD187" s="300"/>
      <c r="AE187" s="300"/>
      <c r="AF187" s="300"/>
      <c r="AG187" s="300"/>
      <c r="AH187" s="300"/>
      <c r="AI187" s="300"/>
      <c r="AJ187" s="300"/>
      <c r="AK187" s="300"/>
      <c r="AL187" s="301"/>
      <c r="AM187" s="302" t="e">
        <f>INDEX(LF_H!A:A,MATCH($R187,LF_H!$F:$F,0),0)</f>
        <v>#N/A</v>
      </c>
      <c r="AN187" s="303"/>
      <c r="AO187" s="302" t="e">
        <f>INDEX(LF_H!B:B,MATCH($R187,LF_H!$F:$F,0),0)</f>
        <v>#N/A</v>
      </c>
      <c r="AP187" s="304"/>
      <c r="BE187" s="20"/>
    </row>
    <row r="188" spans="2:57" ht="11.25" customHeight="1" thickBot="1" x14ac:dyDescent="0.35">
      <c r="B188" s="19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BE188" s="20"/>
    </row>
    <row r="189" spans="2:57" ht="11.25" customHeight="1" x14ac:dyDescent="0.25">
      <c r="B189" s="27"/>
      <c r="C189" s="28"/>
      <c r="D189" s="28"/>
      <c r="E189" s="28"/>
      <c r="F189" s="28"/>
      <c r="G189" s="246" t="s">
        <v>1541</v>
      </c>
      <c r="H189" s="247"/>
      <c r="I189" s="247"/>
      <c r="J189" s="247"/>
      <c r="K189" s="247"/>
      <c r="L189" s="247"/>
      <c r="M189" s="247"/>
      <c r="N189" s="247"/>
      <c r="O189" s="247"/>
      <c r="P189" s="250">
        <f>sélections!AH53</f>
        <v>0</v>
      </c>
      <c r="Q189" s="250"/>
      <c r="R189" s="250"/>
      <c r="S189" s="250"/>
      <c r="T189" s="250"/>
      <c r="U189" s="250"/>
      <c r="V189" s="250"/>
      <c r="W189" s="250"/>
      <c r="X189" s="250"/>
      <c r="Y189" s="250"/>
      <c r="Z189" s="250"/>
      <c r="AA189" s="250"/>
      <c r="AB189" s="250"/>
      <c r="AC189" s="250"/>
      <c r="AD189" s="250"/>
      <c r="AE189" s="250"/>
      <c r="AF189" s="250"/>
      <c r="AG189" s="250"/>
      <c r="AH189" s="250"/>
      <c r="AI189" s="250"/>
      <c r="AJ189" s="250"/>
      <c r="AK189" s="250"/>
      <c r="AL189" s="251"/>
      <c r="AM189" s="29"/>
      <c r="AN189" s="30"/>
      <c r="AO189" s="30"/>
      <c r="AP189" s="30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31"/>
    </row>
    <row r="190" spans="2:57" ht="11.25" customHeight="1" thickBot="1" x14ac:dyDescent="0.3">
      <c r="B190" s="27"/>
      <c r="C190" s="28"/>
      <c r="D190" s="28"/>
      <c r="E190" s="28"/>
      <c r="F190" s="28"/>
      <c r="G190" s="248"/>
      <c r="H190" s="249"/>
      <c r="I190" s="249"/>
      <c r="J190" s="249"/>
      <c r="K190" s="249"/>
      <c r="L190" s="249"/>
      <c r="M190" s="249"/>
      <c r="N190" s="249"/>
      <c r="O190" s="249"/>
      <c r="P190" s="252"/>
      <c r="Q190" s="252"/>
      <c r="R190" s="252"/>
      <c r="S190" s="252"/>
      <c r="T190" s="252"/>
      <c r="U190" s="252"/>
      <c r="V190" s="252"/>
      <c r="W190" s="252"/>
      <c r="X190" s="252"/>
      <c r="Y190" s="252"/>
      <c r="Z190" s="252"/>
      <c r="AA190" s="252"/>
      <c r="AB190" s="252"/>
      <c r="AC190" s="252"/>
      <c r="AD190" s="252"/>
      <c r="AE190" s="252"/>
      <c r="AF190" s="252"/>
      <c r="AG190" s="252"/>
      <c r="AH190" s="252"/>
      <c r="AI190" s="252"/>
      <c r="AJ190" s="252"/>
      <c r="AK190" s="252"/>
      <c r="AL190" s="253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31"/>
    </row>
    <row r="191" spans="2:57" ht="11.25" customHeight="1" x14ac:dyDescent="0.25">
      <c r="B191" s="33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5"/>
    </row>
    <row r="194" spans="2:57" ht="25.5" customHeight="1" x14ac:dyDescent="0.25">
      <c r="B194" s="66"/>
      <c r="C194" s="67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7"/>
      <c r="AW194" s="16"/>
      <c r="AX194" s="16"/>
      <c r="AY194" s="16"/>
      <c r="AZ194" s="16"/>
      <c r="BA194" s="16"/>
      <c r="BB194" s="16"/>
      <c r="BC194" s="16"/>
      <c r="BD194" s="16"/>
      <c r="BE194" s="18"/>
    </row>
    <row r="195" spans="2:57" ht="25.5" customHeight="1" x14ac:dyDescent="0.3">
      <c r="B195" s="19"/>
      <c r="C195" s="64"/>
      <c r="D195" s="63"/>
      <c r="E195" s="63"/>
      <c r="F195" s="63"/>
      <c r="G195" s="63"/>
      <c r="H195" s="233" t="str">
        <f>INDEX('cal2015-2016'!$I:$I,MATCH($AK205,'cal2015-2016'!$G:$G,0),0)</f>
        <v>N073</v>
      </c>
      <c r="I195" s="234"/>
      <c r="J195" s="234"/>
      <c r="K195" s="234"/>
      <c r="L195" s="235"/>
      <c r="M195" s="230" t="str">
        <f>sélections!AX46</f>
        <v>LA CIPALE I - TT VEDRINAMUR J</v>
      </c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1"/>
      <c r="AA195" s="231"/>
      <c r="AB195" s="231"/>
      <c r="AC195" s="231"/>
      <c r="AD195" s="231"/>
      <c r="AE195" s="231"/>
      <c r="AF195" s="231"/>
      <c r="AG195" s="231"/>
      <c r="AH195" s="231"/>
      <c r="AI195" s="231"/>
      <c r="AJ195" s="231"/>
      <c r="AK195" s="231"/>
      <c r="AL195" s="231"/>
      <c r="AM195" s="231"/>
      <c r="AN195" s="231"/>
      <c r="AO195" s="231"/>
      <c r="AP195" s="231"/>
      <c r="AQ195" s="231"/>
      <c r="AR195" s="231"/>
      <c r="AS195" s="232"/>
      <c r="AT195" s="233" t="str">
        <f>INDEX('cal2015-2016'!$K:$K,MATCH($AK205,'cal2015-2016'!$G:$G,0),0)</f>
        <v>N051</v>
      </c>
      <c r="AU195" s="234"/>
      <c r="AV195" s="234"/>
      <c r="AW195" s="234"/>
      <c r="AX195" s="235"/>
      <c r="AY195" s="11"/>
      <c r="AZ195" s="11"/>
      <c r="BE195" s="20"/>
    </row>
    <row r="196" spans="2:57" ht="25.5" customHeight="1" x14ac:dyDescent="0.25">
      <c r="B196" s="19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E196" s="20"/>
    </row>
    <row r="197" spans="2:57" ht="25.5" customHeight="1" x14ac:dyDescent="0.25">
      <c r="B197" s="19"/>
      <c r="F197" s="227" t="s">
        <v>1537</v>
      </c>
      <c r="G197" s="227"/>
      <c r="H197" s="227"/>
      <c r="I197" s="227"/>
      <c r="J197" s="227"/>
      <c r="K197" s="227"/>
      <c r="L197" s="227"/>
      <c r="M197" s="227"/>
      <c r="N197" s="227"/>
      <c r="O197" s="227"/>
      <c r="P197" s="227"/>
      <c r="Q197" s="227"/>
      <c r="R197" s="227"/>
      <c r="S197" s="227"/>
      <c r="T197" s="227"/>
      <c r="U197" s="228" t="str">
        <f>sélections!BB45</f>
        <v>14h00</v>
      </c>
      <c r="V197" s="228"/>
      <c r="W197" s="228"/>
      <c r="X197" s="228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227" t="s">
        <v>1538</v>
      </c>
      <c r="AK197" s="227"/>
      <c r="AL197" s="227"/>
      <c r="AM197" s="227"/>
      <c r="AN197" s="227"/>
      <c r="AO197" s="227"/>
      <c r="AP197" s="227"/>
      <c r="AQ197" s="227"/>
      <c r="AR197" s="227"/>
      <c r="AS197" s="227"/>
      <c r="AT197" s="227"/>
      <c r="AU197" s="229" t="str">
        <f>INDEX('cal2015-2016'!L:L,MATCH(AK205,'cal2015-2016'!G:G,0),0)</f>
        <v>14H30</v>
      </c>
      <c r="AV197" s="229"/>
      <c r="AW197" s="229"/>
      <c r="AX197" s="229"/>
      <c r="AY197" s="21"/>
      <c r="AZ197" s="21"/>
      <c r="BE197" s="20"/>
    </row>
    <row r="198" spans="2:57" ht="25.5" customHeight="1" x14ac:dyDescent="0.25">
      <c r="B198" s="19"/>
      <c r="BE198" s="20"/>
    </row>
    <row r="199" spans="2:57" ht="25.5" customHeight="1" x14ac:dyDescent="0.25">
      <c r="B199" s="19"/>
      <c r="C199"/>
      <c r="D199" s="236" t="str">
        <f>INDEX(provinces!$B:$B,MATCH(H195,provinces!$A:$A,0),0)</f>
        <v>La Cipale</v>
      </c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7"/>
      <c r="W199" s="237"/>
      <c r="X199" s="237"/>
      <c r="Y199" s="238"/>
      <c r="Z199"/>
      <c r="AA199"/>
      <c r="AB199"/>
      <c r="AC199"/>
      <c r="AD199"/>
      <c r="AE199"/>
      <c r="AF199"/>
      <c r="AG199"/>
      <c r="AH199" s="236" t="str">
        <f>INDEX(provinces!$B:$B,MATCH(AT195,provinces!$A:$A,0),0)</f>
        <v>TT VedriNamur</v>
      </c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237"/>
      <c r="AX199" s="237"/>
      <c r="AY199" s="237"/>
      <c r="AZ199" s="237"/>
      <c r="BA199" s="237"/>
      <c r="BB199" s="237"/>
      <c r="BC199" s="238"/>
      <c r="BD199"/>
      <c r="BE199" s="20"/>
    </row>
    <row r="200" spans="2:57" ht="25.5" customHeight="1" x14ac:dyDescent="0.25">
      <c r="B200" s="19"/>
      <c r="C200"/>
      <c r="D200" s="236" t="str">
        <f>INDEX(provinces!$C:$C,MATCH(H195,provinces!$A:$A,0),0)</f>
        <v>Clos De L'Ermitage</v>
      </c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  <c r="W200" s="237"/>
      <c r="X200" s="237"/>
      <c r="Y200" s="238"/>
      <c r="Z200"/>
      <c r="AA200"/>
      <c r="AB200"/>
      <c r="AC200"/>
      <c r="AD200"/>
      <c r="AE200"/>
      <c r="AF200"/>
      <c r="AG200"/>
      <c r="AH200" s="236" t="str">
        <f>INDEX(provinces!$C:$C,MATCH(AT195,provinces!$A:$A,0),0)</f>
        <v>Rue Fond De Bouge, 43</v>
      </c>
      <c r="AI200" s="237"/>
      <c r="AJ200" s="237"/>
      <c r="AK200" s="237"/>
      <c r="AL200" s="237"/>
      <c r="AM200" s="237"/>
      <c r="AN200" s="237"/>
      <c r="AO200" s="237"/>
      <c r="AP200" s="237"/>
      <c r="AQ200" s="237"/>
      <c r="AR200" s="237"/>
      <c r="AS200" s="237"/>
      <c r="AT200" s="237"/>
      <c r="AU200" s="237"/>
      <c r="AV200" s="237"/>
      <c r="AW200" s="237"/>
      <c r="AX200" s="237"/>
      <c r="AY200" s="237"/>
      <c r="AZ200" s="237"/>
      <c r="BA200" s="237"/>
      <c r="BB200" s="237"/>
      <c r="BC200" s="238"/>
      <c r="BD200"/>
      <c r="BE200" s="20"/>
    </row>
    <row r="201" spans="2:57" ht="25.5" customHeight="1" x14ac:dyDescent="0.25">
      <c r="B201" s="19"/>
      <c r="C201"/>
      <c r="D201" s="236" t="str">
        <f>INDEX(provinces!$D:$D,MATCH(H195,provinces!$A:$A,0),0)</f>
        <v>LA CIPALE</v>
      </c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  <c r="X201" s="237"/>
      <c r="Y201" s="238"/>
      <c r="Z201"/>
      <c r="AA201"/>
      <c r="AB201"/>
      <c r="AC201"/>
      <c r="AD201"/>
      <c r="AE201"/>
      <c r="AF201"/>
      <c r="AG201"/>
      <c r="AH201" s="236" t="str">
        <f>INDEX(provinces!$D:$D,MATCH(AT195,provinces!$A:$A,0),0)</f>
        <v>TT VEDRINAMUR</v>
      </c>
      <c r="AI201" s="237"/>
      <c r="AJ201" s="237"/>
      <c r="AK201" s="237"/>
      <c r="AL201" s="237"/>
      <c r="AM201" s="237"/>
      <c r="AN201" s="237"/>
      <c r="AO201" s="237"/>
      <c r="AP201" s="237"/>
      <c r="AQ201" s="237"/>
      <c r="AR201" s="237"/>
      <c r="AS201" s="237"/>
      <c r="AT201" s="237"/>
      <c r="AU201" s="237"/>
      <c r="AV201" s="237"/>
      <c r="AW201" s="237"/>
      <c r="AX201" s="237"/>
      <c r="AY201" s="237"/>
      <c r="AZ201" s="237"/>
      <c r="BA201" s="237"/>
      <c r="BB201" s="237"/>
      <c r="BC201" s="238"/>
      <c r="BD201"/>
      <c r="BE201" s="20"/>
    </row>
    <row r="202" spans="2:57" ht="25.5" customHeight="1" x14ac:dyDescent="0.25">
      <c r="B202" s="19"/>
      <c r="C202"/>
      <c r="D202" s="236">
        <f>INDEX(provinces!$E:$E,MATCH(H195,provinces!$A:$A,0),0)</f>
        <v>0</v>
      </c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  <c r="W202" s="237"/>
      <c r="X202" s="237"/>
      <c r="Y202" s="238"/>
      <c r="Z202"/>
      <c r="AA202"/>
      <c r="AB202"/>
      <c r="AC202"/>
      <c r="AD202"/>
      <c r="AE202"/>
      <c r="AF202"/>
      <c r="AG202"/>
      <c r="AH202" s="236">
        <f>INDEX(provinces!$E:$E,MATCH(AT195,provinces!$A:$A,0),0)</f>
        <v>0</v>
      </c>
      <c r="AI202" s="237"/>
      <c r="AJ202" s="237"/>
      <c r="AK202" s="237"/>
      <c r="AL202" s="237"/>
      <c r="AM202" s="237"/>
      <c r="AN202" s="237"/>
      <c r="AO202" s="237"/>
      <c r="AP202" s="237"/>
      <c r="AQ202" s="237"/>
      <c r="AR202" s="237"/>
      <c r="AS202" s="237"/>
      <c r="AT202" s="237"/>
      <c r="AU202" s="237"/>
      <c r="AV202" s="237"/>
      <c r="AW202" s="237"/>
      <c r="AX202" s="237"/>
      <c r="AY202" s="237"/>
      <c r="AZ202" s="237"/>
      <c r="BA202" s="237"/>
      <c r="BB202" s="237"/>
      <c r="BC202" s="238"/>
      <c r="BD202"/>
      <c r="BE202" s="20"/>
    </row>
    <row r="203" spans="2:57" ht="25.5" customHeight="1" x14ac:dyDescent="0.25">
      <c r="B203" s="19"/>
      <c r="C203"/>
      <c r="D203" s="236" t="str">
        <f>INDEX(provinces!$H:$H,MATCH(H195,provinces!$A:$A,0),0)</f>
        <v>083/213445</v>
      </c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  <c r="W203" s="237"/>
      <c r="X203" s="237"/>
      <c r="Y203" s="238"/>
      <c r="Z203"/>
      <c r="AA203"/>
      <c r="AB203"/>
      <c r="AC203"/>
      <c r="AD203"/>
      <c r="AE203"/>
      <c r="AF203"/>
      <c r="AG203"/>
      <c r="AH203" s="236" t="str">
        <f>INDEX(provinces!$H:$H,MATCH(AT195,provinces!$A:$A,0),0)</f>
        <v>081/21.43.65</v>
      </c>
      <c r="AI203" s="237"/>
      <c r="AJ203" s="237"/>
      <c r="AK203" s="237"/>
      <c r="AL203" s="237"/>
      <c r="AM203" s="237"/>
      <c r="AN203" s="237"/>
      <c r="AO203" s="237"/>
      <c r="AP203" s="237"/>
      <c r="AQ203" s="237"/>
      <c r="AR203" s="237"/>
      <c r="AS203" s="237"/>
      <c r="AT203" s="237"/>
      <c r="AU203" s="237"/>
      <c r="AV203" s="237"/>
      <c r="AW203" s="237"/>
      <c r="AX203" s="237"/>
      <c r="AY203" s="237"/>
      <c r="AZ203" s="237"/>
      <c r="BA203" s="237"/>
      <c r="BB203" s="237"/>
      <c r="BC203" s="238"/>
      <c r="BD203"/>
      <c r="BE203" s="20"/>
    </row>
    <row r="204" spans="2:57" ht="25.5" customHeight="1" thickBot="1" x14ac:dyDescent="0.3">
      <c r="B204" s="19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3"/>
      <c r="V204" s="23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E204" s="20"/>
    </row>
    <row r="205" spans="2:57" ht="25.5" customHeight="1" thickBot="1" x14ac:dyDescent="0.3">
      <c r="B205" s="19"/>
      <c r="O205" s="25"/>
      <c r="P205" s="241" t="s">
        <v>1539</v>
      </c>
      <c r="Q205" s="242"/>
      <c r="R205" s="242"/>
      <c r="S205" s="243" t="str">
        <f>sélections!AZ54</f>
        <v>LEPAGE LOUIS (47)</v>
      </c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39">
        <f>INDEX(LF_H!D:D,MATCH(S205,LF_H!F:F,0),0)</f>
        <v>106328</v>
      </c>
      <c r="AG205" s="239"/>
      <c r="AH205" s="239"/>
      <c r="AI205" s="239"/>
      <c r="AJ205" s="240"/>
      <c r="AK205" s="293" t="str">
        <f>sélections!BO45</f>
        <v>03-123</v>
      </c>
      <c r="AL205" s="293"/>
      <c r="AM205" s="293"/>
      <c r="AN205" s="293"/>
      <c r="AO205" s="293"/>
      <c r="AP205" s="294"/>
      <c r="AQ205" s="25"/>
      <c r="AV205" s="68"/>
      <c r="BE205" s="20"/>
    </row>
    <row r="206" spans="2:57" ht="25.5" customHeight="1" thickBot="1" x14ac:dyDescent="0.35">
      <c r="B206" s="19"/>
      <c r="O206" s="25"/>
      <c r="P206" s="286" t="str">
        <f>INDEX('cal2015-2016'!F:F,MATCH(AK205,'cal2015-2016'!G:G,0),0)</f>
        <v>4N</v>
      </c>
      <c r="Q206" s="287"/>
      <c r="R206" s="288" t="s">
        <v>1549</v>
      </c>
      <c r="S206" s="289"/>
      <c r="T206" s="289"/>
      <c r="U206" s="289"/>
      <c r="V206" s="289"/>
      <c r="W206" s="289"/>
      <c r="X206" s="289"/>
      <c r="Y206" s="289"/>
      <c r="Z206" s="289"/>
      <c r="AA206" s="289"/>
      <c r="AB206" s="289"/>
      <c r="AC206" s="289"/>
      <c r="AD206" s="289"/>
      <c r="AE206" s="289"/>
      <c r="AF206" s="289"/>
      <c r="AG206" s="289"/>
      <c r="AH206" s="289"/>
      <c r="AI206" s="289"/>
      <c r="AJ206" s="289"/>
      <c r="AK206" s="289"/>
      <c r="AL206" s="290"/>
      <c r="AM206" s="291" t="s">
        <v>1450</v>
      </c>
      <c r="AN206" s="292"/>
      <c r="AO206" s="291" t="s">
        <v>1449</v>
      </c>
      <c r="AP206" s="292"/>
      <c r="BE206" s="20"/>
    </row>
    <row r="207" spans="2:57" ht="25.5" customHeight="1" x14ac:dyDescent="0.3">
      <c r="B207" s="19"/>
      <c r="O207" s="25"/>
      <c r="P207" s="270">
        <v>1</v>
      </c>
      <c r="Q207" s="271"/>
      <c r="R207" s="272" t="str">
        <f>sélections!AZ48</f>
        <v>CHERRY ELIOTT (47)</v>
      </c>
      <c r="S207" s="273"/>
      <c r="T207" s="273"/>
      <c r="U207" s="273"/>
      <c r="V207" s="273"/>
      <c r="W207" s="273"/>
      <c r="X207" s="273"/>
      <c r="Y207" s="273"/>
      <c r="Z207" s="273"/>
      <c r="AA207" s="273"/>
      <c r="AB207" s="273"/>
      <c r="AC207" s="273"/>
      <c r="AD207" s="273"/>
      <c r="AE207" s="273"/>
      <c r="AF207" s="273"/>
      <c r="AG207" s="273"/>
      <c r="AH207" s="273"/>
      <c r="AI207" s="273"/>
      <c r="AJ207" s="273"/>
      <c r="AK207" s="273"/>
      <c r="AL207" s="274"/>
      <c r="AM207" s="305">
        <f>INDEX(LF_H!A:A,MATCH($R207,LF_H!$F:$F,0),0)</f>
        <v>42</v>
      </c>
      <c r="AN207" s="305"/>
      <c r="AO207" s="305" t="str">
        <f>INDEX(LF_H!B:B,MATCH($R207,LF_H!$F:$F,0),0)</f>
        <v>D6</v>
      </c>
      <c r="AP207" s="306"/>
      <c r="BE207" s="20"/>
    </row>
    <row r="208" spans="2:57" ht="25.5" customHeight="1" x14ac:dyDescent="0.3">
      <c r="B208" s="19"/>
      <c r="O208" s="25"/>
      <c r="P208" s="278">
        <v>2</v>
      </c>
      <c r="Q208" s="279"/>
      <c r="R208" s="280" t="str">
        <f>sélections!AZ49</f>
        <v>FALLUEL JEAN LUC (47)</v>
      </c>
      <c r="S208" s="281"/>
      <c r="T208" s="281"/>
      <c r="U208" s="281"/>
      <c r="V208" s="281"/>
      <c r="W208" s="281"/>
      <c r="X208" s="281"/>
      <c r="Y208" s="281"/>
      <c r="Z208" s="281"/>
      <c r="AA208" s="281"/>
      <c r="AB208" s="281"/>
      <c r="AC208" s="281"/>
      <c r="AD208" s="281"/>
      <c r="AE208" s="281"/>
      <c r="AF208" s="281"/>
      <c r="AG208" s="281"/>
      <c r="AH208" s="281"/>
      <c r="AI208" s="281"/>
      <c r="AJ208" s="281"/>
      <c r="AK208" s="281"/>
      <c r="AL208" s="282"/>
      <c r="AM208" s="295">
        <f>INDEX(LF_H!A:A,MATCH($R208,LF_H!$F:$F,0),0)</f>
        <v>43</v>
      </c>
      <c r="AN208" s="295"/>
      <c r="AO208" s="295" t="str">
        <f>INDEX(LF_H!B:B,MATCH($R208,LF_H!$F:$F,0),0)</f>
        <v>D6</v>
      </c>
      <c r="AP208" s="296"/>
      <c r="BE208" s="20"/>
    </row>
    <row r="209" spans="2:57" ht="25.5" customHeight="1" x14ac:dyDescent="0.3">
      <c r="B209" s="19"/>
      <c r="O209" s="25"/>
      <c r="P209" s="278">
        <v>3</v>
      </c>
      <c r="Q209" s="279"/>
      <c r="R209" s="280" t="str">
        <f>sélections!AZ50</f>
        <v>LEPAGE LOUIS (47)</v>
      </c>
      <c r="S209" s="281"/>
      <c r="T209" s="281"/>
      <c r="U209" s="281"/>
      <c r="V209" s="281"/>
      <c r="W209" s="281"/>
      <c r="X209" s="281"/>
      <c r="Y209" s="281"/>
      <c r="Z209" s="281"/>
      <c r="AA209" s="281"/>
      <c r="AB209" s="281"/>
      <c r="AC209" s="281"/>
      <c r="AD209" s="281"/>
      <c r="AE209" s="281"/>
      <c r="AF209" s="281"/>
      <c r="AG209" s="281"/>
      <c r="AH209" s="281"/>
      <c r="AI209" s="281"/>
      <c r="AJ209" s="281"/>
      <c r="AK209" s="281"/>
      <c r="AL209" s="282"/>
      <c r="AM209" s="295">
        <f>INDEX(LF_H!A:A,MATCH($R209,LF_H!$F:$F,0),0)</f>
        <v>44</v>
      </c>
      <c r="AN209" s="295"/>
      <c r="AO209" s="295" t="str">
        <f>INDEX(LF_H!B:B,MATCH($R209,LF_H!$F:$F,0),0)</f>
        <v>D6</v>
      </c>
      <c r="AP209" s="296"/>
      <c r="BE209" s="20"/>
    </row>
    <row r="210" spans="2:57" ht="25.5" customHeight="1" thickBot="1" x14ac:dyDescent="0.35">
      <c r="B210" s="19"/>
      <c r="O210" s="25"/>
      <c r="P210" s="254">
        <v>4</v>
      </c>
      <c r="Q210" s="255"/>
      <c r="R210" s="256" t="str">
        <f>sélections!AZ51</f>
        <v>MAROT LOICK (47)</v>
      </c>
      <c r="S210" s="257"/>
      <c r="T210" s="257"/>
      <c r="U210" s="257"/>
      <c r="V210" s="257"/>
      <c r="W210" s="257"/>
      <c r="X210" s="257"/>
      <c r="Y210" s="257"/>
      <c r="Z210" s="257"/>
      <c r="AA210" s="257"/>
      <c r="AB210" s="257"/>
      <c r="AC210" s="257"/>
      <c r="AD210" s="257"/>
      <c r="AE210" s="257"/>
      <c r="AF210" s="257"/>
      <c r="AG210" s="257"/>
      <c r="AH210" s="257"/>
      <c r="AI210" s="257"/>
      <c r="AJ210" s="257"/>
      <c r="AK210" s="257"/>
      <c r="AL210" s="258"/>
      <c r="AM210" s="259">
        <f>INDEX(LF_H!A:A,MATCH($R210,LF_H!$F:$F,0),0)</f>
        <v>45</v>
      </c>
      <c r="AN210" s="260"/>
      <c r="AO210" s="259" t="str">
        <f>INDEX(LF_H!B:B,MATCH($R210,LF_H!$F:$F,0),0)</f>
        <v>D6</v>
      </c>
      <c r="AP210" s="261"/>
      <c r="BE210" s="20"/>
    </row>
    <row r="211" spans="2:57" ht="25.5" customHeight="1" thickBot="1" x14ac:dyDescent="0.35">
      <c r="B211" s="19"/>
      <c r="P211" s="297" t="s">
        <v>1458</v>
      </c>
      <c r="Q211" s="298"/>
      <c r="R211" s="299">
        <f>sélections!AZ52</f>
        <v>0</v>
      </c>
      <c r="S211" s="300"/>
      <c r="T211" s="300"/>
      <c r="U211" s="300"/>
      <c r="V211" s="300"/>
      <c r="W211" s="300"/>
      <c r="X211" s="300"/>
      <c r="Y211" s="300"/>
      <c r="Z211" s="300"/>
      <c r="AA211" s="300"/>
      <c r="AB211" s="300"/>
      <c r="AC211" s="300"/>
      <c r="AD211" s="300"/>
      <c r="AE211" s="300"/>
      <c r="AF211" s="300"/>
      <c r="AG211" s="300"/>
      <c r="AH211" s="300"/>
      <c r="AI211" s="300"/>
      <c r="AJ211" s="300"/>
      <c r="AK211" s="300"/>
      <c r="AL211" s="301"/>
      <c r="AM211" s="302" t="e">
        <f>INDEX(LF_H!A:A,MATCH($R211,LF_H!$F:$F,0),0)</f>
        <v>#N/A</v>
      </c>
      <c r="AN211" s="303"/>
      <c r="AO211" s="302" t="e">
        <f>INDEX(LF_H!B:B,MATCH($R211,LF_H!$F:$F,0),0)</f>
        <v>#N/A</v>
      </c>
      <c r="AP211" s="304"/>
      <c r="BE211" s="20"/>
    </row>
    <row r="212" spans="2:57" ht="11.25" customHeight="1" thickBot="1" x14ac:dyDescent="0.35">
      <c r="B212" s="19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BE212" s="20"/>
    </row>
    <row r="213" spans="2:57" ht="11.25" customHeight="1" x14ac:dyDescent="0.25">
      <c r="B213" s="27"/>
      <c r="C213" s="28"/>
      <c r="D213" s="28"/>
      <c r="E213" s="28"/>
      <c r="F213" s="28"/>
      <c r="G213" s="246" t="s">
        <v>1541</v>
      </c>
      <c r="H213" s="247"/>
      <c r="I213" s="247"/>
      <c r="J213" s="247"/>
      <c r="K213" s="247"/>
      <c r="L213" s="247"/>
      <c r="M213" s="247"/>
      <c r="N213" s="247"/>
      <c r="O213" s="247"/>
      <c r="P213" s="250">
        <f>sélections!BE53</f>
        <v>0</v>
      </c>
      <c r="Q213" s="250"/>
      <c r="R213" s="250"/>
      <c r="S213" s="250"/>
      <c r="T213" s="250"/>
      <c r="U213" s="250"/>
      <c r="V213" s="250"/>
      <c r="W213" s="250"/>
      <c r="X213" s="250"/>
      <c r="Y213" s="250"/>
      <c r="Z213" s="250"/>
      <c r="AA213" s="250"/>
      <c r="AB213" s="250"/>
      <c r="AC213" s="250"/>
      <c r="AD213" s="250"/>
      <c r="AE213" s="250"/>
      <c r="AF213" s="250"/>
      <c r="AG213" s="250"/>
      <c r="AH213" s="250"/>
      <c r="AI213" s="250"/>
      <c r="AJ213" s="250"/>
      <c r="AK213" s="250"/>
      <c r="AL213" s="251"/>
      <c r="AM213" s="29"/>
      <c r="AN213" s="30"/>
      <c r="AO213" s="30"/>
      <c r="AP213" s="30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31"/>
    </row>
    <row r="214" spans="2:57" ht="11.25" customHeight="1" thickBot="1" x14ac:dyDescent="0.3">
      <c r="B214" s="27"/>
      <c r="C214" s="28"/>
      <c r="D214" s="28"/>
      <c r="E214" s="28"/>
      <c r="F214" s="28"/>
      <c r="G214" s="248"/>
      <c r="H214" s="249"/>
      <c r="I214" s="249"/>
      <c r="J214" s="249"/>
      <c r="K214" s="249"/>
      <c r="L214" s="249"/>
      <c r="M214" s="249"/>
      <c r="N214" s="249"/>
      <c r="O214" s="249"/>
      <c r="P214" s="252"/>
      <c r="Q214" s="252"/>
      <c r="R214" s="252"/>
      <c r="S214" s="252"/>
      <c r="T214" s="252"/>
      <c r="U214" s="252"/>
      <c r="V214" s="252"/>
      <c r="W214" s="252"/>
      <c r="X214" s="252"/>
      <c r="Y214" s="252"/>
      <c r="Z214" s="252"/>
      <c r="AA214" s="252"/>
      <c r="AB214" s="252"/>
      <c r="AC214" s="252"/>
      <c r="AD214" s="252"/>
      <c r="AE214" s="252"/>
      <c r="AF214" s="252"/>
      <c r="AG214" s="252"/>
      <c r="AH214" s="252"/>
      <c r="AI214" s="252"/>
      <c r="AJ214" s="252"/>
      <c r="AK214" s="252"/>
      <c r="AL214" s="253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31"/>
    </row>
    <row r="215" spans="2:57" ht="11.25" customHeight="1" x14ac:dyDescent="0.25">
      <c r="B215" s="33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5"/>
    </row>
    <row r="218" spans="2:57" ht="25.5" customHeight="1" x14ac:dyDescent="0.25">
      <c r="B218" s="66"/>
      <c r="C218" s="67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7"/>
      <c r="AW218" s="16"/>
      <c r="AX218" s="16"/>
      <c r="AY218" s="16"/>
      <c r="AZ218" s="16"/>
      <c r="BA218" s="16"/>
      <c r="BB218" s="16"/>
      <c r="BC218" s="16"/>
      <c r="BD218" s="16"/>
      <c r="BE218" s="18"/>
    </row>
    <row r="219" spans="2:57" ht="25.5" customHeight="1" x14ac:dyDescent="0.3">
      <c r="B219" s="19"/>
      <c r="C219" s="64"/>
      <c r="D219" s="63"/>
      <c r="E219" s="63"/>
      <c r="F219" s="63"/>
      <c r="G219" s="63"/>
      <c r="H219" s="233" t="str">
        <f>INDEX('cal2015-2016'!$I:$I,MATCH($AK229,'cal2015-2016'!$G:$G,0),0)</f>
        <v>N130</v>
      </c>
      <c r="I219" s="234"/>
      <c r="J219" s="234"/>
      <c r="K219" s="234"/>
      <c r="L219" s="235"/>
      <c r="M219" s="230" t="str">
        <f>sélections!B56</f>
        <v>CHAMP D'EN HAUT N - LA CIPALE J</v>
      </c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  <c r="AA219" s="231"/>
      <c r="AB219" s="231"/>
      <c r="AC219" s="231"/>
      <c r="AD219" s="231"/>
      <c r="AE219" s="231"/>
      <c r="AF219" s="231"/>
      <c r="AG219" s="231"/>
      <c r="AH219" s="231"/>
      <c r="AI219" s="231"/>
      <c r="AJ219" s="231"/>
      <c r="AK219" s="231"/>
      <c r="AL219" s="231"/>
      <c r="AM219" s="231"/>
      <c r="AN219" s="231"/>
      <c r="AO219" s="231"/>
      <c r="AP219" s="231"/>
      <c r="AQ219" s="231"/>
      <c r="AR219" s="231"/>
      <c r="AS219" s="232"/>
      <c r="AT219" s="233" t="str">
        <f>INDEX('cal2015-2016'!$K:$K,MATCH($AK229,'cal2015-2016'!$G:$G,0),0)</f>
        <v>N073</v>
      </c>
      <c r="AU219" s="234"/>
      <c r="AV219" s="234"/>
      <c r="AW219" s="234"/>
      <c r="AX219" s="235"/>
      <c r="AY219" s="11"/>
      <c r="AZ219" s="11"/>
      <c r="BE219" s="20"/>
    </row>
    <row r="220" spans="2:57" ht="25.5" customHeight="1" x14ac:dyDescent="0.25">
      <c r="B220" s="19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E220" s="20"/>
    </row>
    <row r="221" spans="2:57" ht="25.5" customHeight="1" x14ac:dyDescent="0.25">
      <c r="B221" s="19"/>
      <c r="F221" s="227" t="s">
        <v>1537</v>
      </c>
      <c r="G221" s="227"/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228" t="str">
        <f>sélections!F55</f>
        <v>14h00</v>
      </c>
      <c r="V221" s="228"/>
      <c r="W221" s="228"/>
      <c r="X221" s="228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227" t="s">
        <v>1538</v>
      </c>
      <c r="AK221" s="227"/>
      <c r="AL221" s="227"/>
      <c r="AM221" s="227"/>
      <c r="AN221" s="227"/>
      <c r="AO221" s="227"/>
      <c r="AP221" s="227"/>
      <c r="AQ221" s="227"/>
      <c r="AR221" s="227"/>
      <c r="AS221" s="227"/>
      <c r="AT221" s="227"/>
      <c r="AU221" s="229" t="str">
        <f>INDEX('cal2015-2016'!L:L,MATCH(AK229,'cal2015-2016'!G:G,0),0)</f>
        <v>15H00</v>
      </c>
      <c r="AV221" s="229"/>
      <c r="AW221" s="229"/>
      <c r="AX221" s="229"/>
      <c r="AY221" s="21"/>
      <c r="AZ221" s="21"/>
      <c r="BE221" s="20"/>
    </row>
    <row r="222" spans="2:57" ht="25.5" customHeight="1" x14ac:dyDescent="0.25">
      <c r="B222" s="19"/>
      <c r="BE222" s="20"/>
    </row>
    <row r="223" spans="2:57" ht="25.5" customHeight="1" x14ac:dyDescent="0.25">
      <c r="B223" s="19"/>
      <c r="C223"/>
      <c r="D223" s="236" t="str">
        <f>INDEX(provinces!$B:$B,MATCH(H219,provinces!$A:$A,0),0)</f>
        <v>Champ d'en Haut</v>
      </c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  <c r="W223" s="237"/>
      <c r="X223" s="237"/>
      <c r="Y223" s="238"/>
      <c r="Z223"/>
      <c r="AA223"/>
      <c r="AB223"/>
      <c r="AC223"/>
      <c r="AD223"/>
      <c r="AE223"/>
      <c r="AF223"/>
      <c r="AG223"/>
      <c r="AH223" s="236" t="str">
        <f>INDEX(provinces!$B:$B,MATCH(AT219,provinces!$A:$A,0),0)</f>
        <v>La Cipale</v>
      </c>
      <c r="AI223" s="237"/>
      <c r="AJ223" s="237"/>
      <c r="AK223" s="237"/>
      <c r="AL223" s="237"/>
      <c r="AM223" s="237"/>
      <c r="AN223" s="237"/>
      <c r="AO223" s="237"/>
      <c r="AP223" s="237"/>
      <c r="AQ223" s="237"/>
      <c r="AR223" s="237"/>
      <c r="AS223" s="237"/>
      <c r="AT223" s="237"/>
      <c r="AU223" s="237"/>
      <c r="AV223" s="237"/>
      <c r="AW223" s="237"/>
      <c r="AX223" s="237"/>
      <c r="AY223" s="237"/>
      <c r="AZ223" s="237"/>
      <c r="BA223" s="237"/>
      <c r="BB223" s="237"/>
      <c r="BC223" s="238"/>
      <c r="BD223"/>
      <c r="BE223" s="20"/>
    </row>
    <row r="224" spans="2:57" ht="25.5" customHeight="1" x14ac:dyDescent="0.25">
      <c r="B224" s="19"/>
      <c r="C224"/>
      <c r="D224" s="236" t="str">
        <f>INDEX(provinces!$C:$C,MATCH(H219,provinces!$A:$A,0),0)</f>
        <v>Place Notre-Dame De La Paix, 5</v>
      </c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  <c r="X224" s="237"/>
      <c r="Y224" s="238"/>
      <c r="Z224"/>
      <c r="AA224"/>
      <c r="AB224"/>
      <c r="AC224"/>
      <c r="AD224"/>
      <c r="AE224"/>
      <c r="AF224"/>
      <c r="AG224"/>
      <c r="AH224" s="236" t="str">
        <f>INDEX(provinces!$C:$C,MATCH(AT219,provinces!$A:$A,0),0)</f>
        <v>Clos De L'Ermitage</v>
      </c>
      <c r="AI224" s="237"/>
      <c r="AJ224" s="237"/>
      <c r="AK224" s="237"/>
      <c r="AL224" s="237"/>
      <c r="AM224" s="237"/>
      <c r="AN224" s="237"/>
      <c r="AO224" s="237"/>
      <c r="AP224" s="237"/>
      <c r="AQ224" s="237"/>
      <c r="AR224" s="237"/>
      <c r="AS224" s="237"/>
      <c r="AT224" s="237"/>
      <c r="AU224" s="237"/>
      <c r="AV224" s="237"/>
      <c r="AW224" s="237"/>
      <c r="AX224" s="237"/>
      <c r="AY224" s="237"/>
      <c r="AZ224" s="237"/>
      <c r="BA224" s="237"/>
      <c r="BB224" s="237"/>
      <c r="BC224" s="238"/>
      <c r="BD224"/>
      <c r="BE224" s="20"/>
    </row>
    <row r="225" spans="2:57" ht="25.5" customHeight="1" x14ac:dyDescent="0.25">
      <c r="B225" s="19"/>
      <c r="C225"/>
      <c r="D225" s="236" t="str">
        <f>INDEX(provinces!$D:$D,MATCH(H219,provinces!$A:$A,0),0)</f>
        <v>COLLEGE NOTRE-DAME DE LA PAIX</v>
      </c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238"/>
      <c r="Z225"/>
      <c r="AA225"/>
      <c r="AB225"/>
      <c r="AC225"/>
      <c r="AD225"/>
      <c r="AE225"/>
      <c r="AF225"/>
      <c r="AG225"/>
      <c r="AH225" s="236" t="str">
        <f>INDEX(provinces!$D:$D,MATCH(AT219,provinces!$A:$A,0),0)</f>
        <v>LA CIPALE</v>
      </c>
      <c r="AI225" s="237"/>
      <c r="AJ225" s="237"/>
      <c r="AK225" s="237"/>
      <c r="AL225" s="237"/>
      <c r="AM225" s="237"/>
      <c r="AN225" s="237"/>
      <c r="AO225" s="237"/>
      <c r="AP225" s="237"/>
      <c r="AQ225" s="237"/>
      <c r="AR225" s="237"/>
      <c r="AS225" s="237"/>
      <c r="AT225" s="237"/>
      <c r="AU225" s="237"/>
      <c r="AV225" s="237"/>
      <c r="AW225" s="237"/>
      <c r="AX225" s="237"/>
      <c r="AY225" s="237"/>
      <c r="AZ225" s="237"/>
      <c r="BA225" s="237"/>
      <c r="BB225" s="237"/>
      <c r="BC225" s="238"/>
      <c r="BD225"/>
      <c r="BE225" s="20"/>
    </row>
    <row r="226" spans="2:57" ht="25.5" customHeight="1" x14ac:dyDescent="0.25">
      <c r="B226" s="19"/>
      <c r="C226"/>
      <c r="D226" s="236">
        <f>INDEX(provinces!$E:$E,MATCH(H219,provinces!$A:$A,0),0)</f>
        <v>0</v>
      </c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  <c r="X226" s="237"/>
      <c r="Y226" s="238"/>
      <c r="Z226"/>
      <c r="AA226"/>
      <c r="AB226"/>
      <c r="AC226"/>
      <c r="AD226"/>
      <c r="AE226"/>
      <c r="AF226"/>
      <c r="AG226"/>
      <c r="AH226" s="236">
        <f>INDEX(provinces!$E:$E,MATCH(AT219,provinces!$A:$A,0),0)</f>
        <v>0</v>
      </c>
      <c r="AI226" s="237"/>
      <c r="AJ226" s="237"/>
      <c r="AK226" s="237"/>
      <c r="AL226" s="237"/>
      <c r="AM226" s="237"/>
      <c r="AN226" s="237"/>
      <c r="AO226" s="237"/>
      <c r="AP226" s="237"/>
      <c r="AQ226" s="237"/>
      <c r="AR226" s="237"/>
      <c r="AS226" s="237"/>
      <c r="AT226" s="237"/>
      <c r="AU226" s="237"/>
      <c r="AV226" s="237"/>
      <c r="AW226" s="237"/>
      <c r="AX226" s="237"/>
      <c r="AY226" s="237"/>
      <c r="AZ226" s="237"/>
      <c r="BA226" s="237"/>
      <c r="BB226" s="237"/>
      <c r="BC226" s="238"/>
      <c r="BD226"/>
      <c r="BE226" s="20"/>
    </row>
    <row r="227" spans="2:57" ht="25.5" customHeight="1" x14ac:dyDescent="0.25">
      <c r="B227" s="19"/>
      <c r="C227"/>
      <c r="D227" s="236" t="str">
        <f>INDEX(provinces!$H:$H,MATCH(H219,provinces!$A:$A,0),0)</f>
        <v>081/30.74.64</v>
      </c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  <c r="W227" s="237"/>
      <c r="X227" s="237"/>
      <c r="Y227" s="238"/>
      <c r="Z227"/>
      <c r="AA227"/>
      <c r="AB227"/>
      <c r="AC227"/>
      <c r="AD227"/>
      <c r="AE227"/>
      <c r="AF227"/>
      <c r="AG227"/>
      <c r="AH227" s="236" t="str">
        <f>INDEX(provinces!$H:$H,MATCH(AT219,provinces!$A:$A,0),0)</f>
        <v>083/213445</v>
      </c>
      <c r="AI227" s="237"/>
      <c r="AJ227" s="237"/>
      <c r="AK227" s="237"/>
      <c r="AL227" s="237"/>
      <c r="AM227" s="237"/>
      <c r="AN227" s="237"/>
      <c r="AO227" s="237"/>
      <c r="AP227" s="237"/>
      <c r="AQ227" s="237"/>
      <c r="AR227" s="237"/>
      <c r="AS227" s="237"/>
      <c r="AT227" s="237"/>
      <c r="AU227" s="237"/>
      <c r="AV227" s="237"/>
      <c r="AW227" s="237"/>
      <c r="AX227" s="237"/>
      <c r="AY227" s="237"/>
      <c r="AZ227" s="237"/>
      <c r="BA227" s="237"/>
      <c r="BB227" s="237"/>
      <c r="BC227" s="238"/>
      <c r="BD227"/>
      <c r="BE227" s="20"/>
    </row>
    <row r="228" spans="2:57" ht="25.5" customHeight="1" thickBot="1" x14ac:dyDescent="0.3">
      <c r="B228" s="19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3"/>
      <c r="V228" s="23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E228" s="20"/>
    </row>
    <row r="229" spans="2:57" ht="25.5" customHeight="1" thickBot="1" x14ac:dyDescent="0.3">
      <c r="B229" s="19"/>
      <c r="O229" s="25"/>
      <c r="P229" s="241" t="s">
        <v>1539</v>
      </c>
      <c r="Q229" s="242"/>
      <c r="R229" s="242"/>
      <c r="S229" s="243" t="str">
        <f>sélections!D64</f>
        <v>DORMAL ERIC (52)</v>
      </c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39">
        <f>INDEX(LF_H!D:D,MATCH(S229,LF_H!F:F,0),0)</f>
        <v>146371</v>
      </c>
      <c r="AG229" s="239"/>
      <c r="AH229" s="239"/>
      <c r="AI229" s="239"/>
      <c r="AJ229" s="240"/>
      <c r="AK229" s="293" t="str">
        <f>sélections!S55</f>
        <v>03-192</v>
      </c>
      <c r="AL229" s="293"/>
      <c r="AM229" s="293"/>
      <c r="AN229" s="293"/>
      <c r="AO229" s="293"/>
      <c r="AP229" s="294"/>
      <c r="AQ229" s="25"/>
      <c r="AV229" s="68"/>
      <c r="BE229" s="20"/>
    </row>
    <row r="230" spans="2:57" ht="25.5" customHeight="1" thickBot="1" x14ac:dyDescent="0.35">
      <c r="B230" s="19"/>
      <c r="O230" s="25"/>
      <c r="P230" s="286" t="str">
        <f>INDEX('cal2015-2016'!F:F,MATCH(AK229,'cal2015-2016'!G:G,0),0)</f>
        <v>5N</v>
      </c>
      <c r="Q230" s="287"/>
      <c r="R230" s="288" t="s">
        <v>1550</v>
      </c>
      <c r="S230" s="289"/>
      <c r="T230" s="289"/>
      <c r="U230" s="289"/>
      <c r="V230" s="289"/>
      <c r="W230" s="289"/>
      <c r="X230" s="289"/>
      <c r="Y230" s="289"/>
      <c r="Z230" s="289"/>
      <c r="AA230" s="289"/>
      <c r="AB230" s="289"/>
      <c r="AC230" s="289"/>
      <c r="AD230" s="289"/>
      <c r="AE230" s="289"/>
      <c r="AF230" s="289"/>
      <c r="AG230" s="289"/>
      <c r="AH230" s="289"/>
      <c r="AI230" s="289"/>
      <c r="AJ230" s="289"/>
      <c r="AK230" s="289"/>
      <c r="AL230" s="290"/>
      <c r="AM230" s="291" t="s">
        <v>1450</v>
      </c>
      <c r="AN230" s="292"/>
      <c r="AO230" s="291" t="s">
        <v>1449</v>
      </c>
      <c r="AP230" s="292"/>
      <c r="BE230" s="20"/>
    </row>
    <row r="231" spans="2:57" ht="25.5" customHeight="1" x14ac:dyDescent="0.3">
      <c r="B231" s="19"/>
      <c r="O231" s="25"/>
      <c r="P231" s="270">
        <v>1</v>
      </c>
      <c r="Q231" s="271"/>
      <c r="R231" s="272" t="str">
        <f>sélections!D58</f>
        <v>DORMAL ERIC (52)</v>
      </c>
      <c r="S231" s="273"/>
      <c r="T231" s="273"/>
      <c r="U231" s="273"/>
      <c r="V231" s="273"/>
      <c r="W231" s="273"/>
      <c r="X231" s="273"/>
      <c r="Y231" s="273"/>
      <c r="Z231" s="273"/>
      <c r="AA231" s="273"/>
      <c r="AB231" s="273"/>
      <c r="AC231" s="273"/>
      <c r="AD231" s="273"/>
      <c r="AE231" s="273"/>
      <c r="AF231" s="273"/>
      <c r="AG231" s="273"/>
      <c r="AH231" s="273"/>
      <c r="AI231" s="273"/>
      <c r="AJ231" s="273"/>
      <c r="AK231" s="273"/>
      <c r="AL231" s="274"/>
      <c r="AM231" s="305">
        <f>INDEX(LF_H!A:A,MATCH($R231,LF_H!$F:$F,0),0)</f>
        <v>49</v>
      </c>
      <c r="AN231" s="305"/>
      <c r="AO231" s="305" t="str">
        <f>INDEX(LF_H!B:B,MATCH($R231,LF_H!$F:$F,0),0)</f>
        <v>E0</v>
      </c>
      <c r="AP231" s="306"/>
      <c r="BE231" s="20"/>
    </row>
    <row r="232" spans="2:57" ht="25.5" customHeight="1" x14ac:dyDescent="0.3">
      <c r="B232" s="19"/>
      <c r="O232" s="25"/>
      <c r="P232" s="278">
        <v>2</v>
      </c>
      <c r="Q232" s="279"/>
      <c r="R232" s="280" t="str">
        <f>sélections!D59</f>
        <v>PIRLOT QUENTIN (52)</v>
      </c>
      <c r="S232" s="281"/>
      <c r="T232" s="281"/>
      <c r="U232" s="281"/>
      <c r="V232" s="281"/>
      <c r="W232" s="281"/>
      <c r="X232" s="281"/>
      <c r="Y232" s="281"/>
      <c r="Z232" s="281"/>
      <c r="AA232" s="281"/>
      <c r="AB232" s="281"/>
      <c r="AC232" s="281"/>
      <c r="AD232" s="281"/>
      <c r="AE232" s="281"/>
      <c r="AF232" s="281"/>
      <c r="AG232" s="281"/>
      <c r="AH232" s="281"/>
      <c r="AI232" s="281"/>
      <c r="AJ232" s="281"/>
      <c r="AK232" s="281"/>
      <c r="AL232" s="282"/>
      <c r="AM232" s="295">
        <f>INDEX(LF_H!A:A,MATCH($R232,LF_H!$F:$F,0),0)</f>
        <v>51</v>
      </c>
      <c r="AN232" s="295"/>
      <c r="AO232" s="295" t="str">
        <f>INDEX(LF_H!B:B,MATCH($R232,LF_H!$F:$F,0),0)</f>
        <v>E0</v>
      </c>
      <c r="AP232" s="296"/>
      <c r="BE232" s="20"/>
    </row>
    <row r="233" spans="2:57" ht="25.5" customHeight="1" x14ac:dyDescent="0.3">
      <c r="B233" s="19"/>
      <c r="O233" s="25"/>
      <c r="P233" s="278">
        <v>3</v>
      </c>
      <c r="Q233" s="279"/>
      <c r="R233" s="280" t="str">
        <f>sélections!D60</f>
        <v>RADELET BASTIEN (52)</v>
      </c>
      <c r="S233" s="281"/>
      <c r="T233" s="281"/>
      <c r="U233" s="281"/>
      <c r="V233" s="281"/>
      <c r="W233" s="281"/>
      <c r="X233" s="281"/>
      <c r="Y233" s="281"/>
      <c r="Z233" s="281"/>
      <c r="AA233" s="281"/>
      <c r="AB233" s="281"/>
      <c r="AC233" s="281"/>
      <c r="AD233" s="281"/>
      <c r="AE233" s="281"/>
      <c r="AF233" s="281"/>
      <c r="AG233" s="281"/>
      <c r="AH233" s="281"/>
      <c r="AI233" s="281"/>
      <c r="AJ233" s="281"/>
      <c r="AK233" s="281"/>
      <c r="AL233" s="282"/>
      <c r="AM233" s="295">
        <f>INDEX(LF_H!A:A,MATCH($R233,LF_H!$F:$F,0),0)</f>
        <v>52</v>
      </c>
      <c r="AN233" s="295"/>
      <c r="AO233" s="295" t="str">
        <f>INDEX(LF_H!B:B,MATCH($R233,LF_H!$F:$F,0),0)</f>
        <v>E0</v>
      </c>
      <c r="AP233" s="296"/>
      <c r="BE233" s="20"/>
    </row>
    <row r="234" spans="2:57" ht="25.5" customHeight="1" thickBot="1" x14ac:dyDescent="0.35">
      <c r="B234" s="19"/>
      <c r="O234" s="25"/>
      <c r="P234" s="254">
        <v>4</v>
      </c>
      <c r="Q234" s="255"/>
      <c r="R234" s="256" t="str">
        <f>sélections!D61</f>
        <v>GERARD ANTOINE (56)</v>
      </c>
      <c r="S234" s="257"/>
      <c r="T234" s="257"/>
      <c r="U234" s="257"/>
      <c r="V234" s="257"/>
      <c r="W234" s="257"/>
      <c r="X234" s="257"/>
      <c r="Y234" s="257"/>
      <c r="Z234" s="257"/>
      <c r="AA234" s="257"/>
      <c r="AB234" s="257"/>
      <c r="AC234" s="257"/>
      <c r="AD234" s="257"/>
      <c r="AE234" s="257"/>
      <c r="AF234" s="257"/>
      <c r="AG234" s="257"/>
      <c r="AH234" s="257"/>
      <c r="AI234" s="257"/>
      <c r="AJ234" s="257"/>
      <c r="AK234" s="257"/>
      <c r="AL234" s="258"/>
      <c r="AM234" s="259">
        <f>INDEX(LF_H!A:A,MATCH($R234,LF_H!$F:$F,0),0)</f>
        <v>55</v>
      </c>
      <c r="AN234" s="260"/>
      <c r="AO234" s="259" t="str">
        <f>INDEX(LF_H!B:B,MATCH($R234,LF_H!$F:$F,0),0)</f>
        <v>E2</v>
      </c>
      <c r="AP234" s="261"/>
      <c r="BE234" s="20"/>
    </row>
    <row r="235" spans="2:57" ht="25.5" customHeight="1" thickBot="1" x14ac:dyDescent="0.35">
      <c r="B235" s="19"/>
      <c r="P235" s="297" t="s">
        <v>1458</v>
      </c>
      <c r="Q235" s="298"/>
      <c r="R235" s="299">
        <f>sélections!D62</f>
        <v>0</v>
      </c>
      <c r="S235" s="300"/>
      <c r="T235" s="300"/>
      <c r="U235" s="300"/>
      <c r="V235" s="300"/>
      <c r="W235" s="300"/>
      <c r="X235" s="300"/>
      <c r="Y235" s="300"/>
      <c r="Z235" s="300"/>
      <c r="AA235" s="300"/>
      <c r="AB235" s="300"/>
      <c r="AC235" s="300"/>
      <c r="AD235" s="300"/>
      <c r="AE235" s="300"/>
      <c r="AF235" s="300"/>
      <c r="AG235" s="300"/>
      <c r="AH235" s="300"/>
      <c r="AI235" s="300"/>
      <c r="AJ235" s="300"/>
      <c r="AK235" s="300"/>
      <c r="AL235" s="301"/>
      <c r="AM235" s="302" t="e">
        <f>INDEX(LF_H!A:A,MATCH($R235,LF_H!$F:$F,0),0)</f>
        <v>#N/A</v>
      </c>
      <c r="AN235" s="303"/>
      <c r="AO235" s="302" t="e">
        <f>INDEX(LF_H!B:B,MATCH($R235,LF_H!$F:$F,0),0)</f>
        <v>#N/A</v>
      </c>
      <c r="AP235" s="304"/>
      <c r="BE235" s="20"/>
    </row>
    <row r="236" spans="2:57" ht="11.25" customHeight="1" thickBot="1" x14ac:dyDescent="0.35">
      <c r="B236" s="19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BE236" s="20"/>
    </row>
    <row r="237" spans="2:57" ht="11.25" customHeight="1" x14ac:dyDescent="0.25">
      <c r="B237" s="27"/>
      <c r="C237" s="28"/>
      <c r="D237" s="28"/>
      <c r="E237" s="28"/>
      <c r="F237" s="28"/>
      <c r="G237" s="246" t="s">
        <v>1541</v>
      </c>
      <c r="H237" s="247"/>
      <c r="I237" s="247"/>
      <c r="J237" s="247"/>
      <c r="K237" s="247"/>
      <c r="L237" s="247"/>
      <c r="M237" s="247"/>
      <c r="N237" s="247"/>
      <c r="O237" s="247"/>
      <c r="P237" s="250">
        <f>sélections!I63</f>
        <v>0</v>
      </c>
      <c r="Q237" s="250"/>
      <c r="R237" s="250"/>
      <c r="S237" s="250"/>
      <c r="T237" s="250"/>
      <c r="U237" s="250"/>
      <c r="V237" s="250"/>
      <c r="W237" s="250"/>
      <c r="X237" s="250"/>
      <c r="Y237" s="250"/>
      <c r="Z237" s="250"/>
      <c r="AA237" s="250"/>
      <c r="AB237" s="250"/>
      <c r="AC237" s="250"/>
      <c r="AD237" s="250"/>
      <c r="AE237" s="250"/>
      <c r="AF237" s="250"/>
      <c r="AG237" s="250"/>
      <c r="AH237" s="250"/>
      <c r="AI237" s="250"/>
      <c r="AJ237" s="250"/>
      <c r="AK237" s="250"/>
      <c r="AL237" s="251"/>
      <c r="AM237" s="29"/>
      <c r="AN237" s="30"/>
      <c r="AO237" s="30"/>
      <c r="AP237" s="30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31"/>
    </row>
    <row r="238" spans="2:57" ht="11.25" customHeight="1" thickBot="1" x14ac:dyDescent="0.3">
      <c r="B238" s="27"/>
      <c r="C238" s="28"/>
      <c r="D238" s="28"/>
      <c r="E238" s="28"/>
      <c r="F238" s="28"/>
      <c r="G238" s="248"/>
      <c r="H238" s="249"/>
      <c r="I238" s="249"/>
      <c r="J238" s="249"/>
      <c r="K238" s="249"/>
      <c r="L238" s="249"/>
      <c r="M238" s="249"/>
      <c r="N238" s="249"/>
      <c r="O238" s="249"/>
      <c r="P238" s="252"/>
      <c r="Q238" s="252"/>
      <c r="R238" s="252"/>
      <c r="S238" s="252"/>
      <c r="T238" s="252"/>
      <c r="U238" s="252"/>
      <c r="V238" s="252"/>
      <c r="W238" s="252"/>
      <c r="X238" s="252"/>
      <c r="Y238" s="252"/>
      <c r="Z238" s="252"/>
      <c r="AA238" s="252"/>
      <c r="AB238" s="252"/>
      <c r="AC238" s="252"/>
      <c r="AD238" s="252"/>
      <c r="AE238" s="252"/>
      <c r="AF238" s="252"/>
      <c r="AG238" s="252"/>
      <c r="AH238" s="252"/>
      <c r="AI238" s="252"/>
      <c r="AJ238" s="252"/>
      <c r="AK238" s="252"/>
      <c r="AL238" s="253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31"/>
    </row>
    <row r="239" spans="2:57" ht="11.25" customHeight="1" x14ac:dyDescent="0.25">
      <c r="B239" s="33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5"/>
    </row>
    <row r="242" spans="2:57" ht="25.5" customHeight="1" x14ac:dyDescent="0.25">
      <c r="B242" s="66"/>
      <c r="C242" s="67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7"/>
      <c r="AW242" s="16"/>
      <c r="AX242" s="16"/>
      <c r="AY242" s="16"/>
      <c r="AZ242" s="16"/>
      <c r="BA242" s="16"/>
      <c r="BB242" s="16"/>
      <c r="BC242" s="16"/>
      <c r="BD242" s="16"/>
      <c r="BE242" s="18"/>
    </row>
    <row r="243" spans="2:57" ht="25.5" customHeight="1" x14ac:dyDescent="0.3">
      <c r="B243" s="19"/>
      <c r="C243" s="64"/>
      <c r="D243" s="63"/>
      <c r="E243" s="63"/>
      <c r="F243" s="63"/>
      <c r="G243" s="63"/>
      <c r="H243" s="233" t="str">
        <f>INDEX('cal2015-2016'!$I:$I,MATCH($AK253,'cal2015-2016'!$G:$G,0),0)</f>
        <v>N100</v>
      </c>
      <c r="I243" s="234"/>
      <c r="J243" s="234"/>
      <c r="K243" s="234"/>
      <c r="L243" s="235"/>
      <c r="M243" s="230" t="str">
        <f>sélections!AA56</f>
        <v>CTT ANDOY K - LA CIPALE K</v>
      </c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31"/>
      <c r="Y243" s="231"/>
      <c r="Z243" s="231"/>
      <c r="AA243" s="231"/>
      <c r="AB243" s="231"/>
      <c r="AC243" s="231"/>
      <c r="AD243" s="231"/>
      <c r="AE243" s="231"/>
      <c r="AF243" s="231"/>
      <c r="AG243" s="231"/>
      <c r="AH243" s="231"/>
      <c r="AI243" s="231"/>
      <c r="AJ243" s="231"/>
      <c r="AK243" s="231"/>
      <c r="AL243" s="231"/>
      <c r="AM243" s="231"/>
      <c r="AN243" s="231"/>
      <c r="AO243" s="231"/>
      <c r="AP243" s="231"/>
      <c r="AQ243" s="231"/>
      <c r="AR243" s="231"/>
      <c r="AS243" s="232"/>
      <c r="AT243" s="233" t="str">
        <f>INDEX('cal2015-2016'!$K:$K,MATCH($AK253,'cal2015-2016'!$G:$G,0),0)</f>
        <v>N073</v>
      </c>
      <c r="AU243" s="234"/>
      <c r="AV243" s="234"/>
      <c r="AW243" s="234"/>
      <c r="AX243" s="235"/>
      <c r="AY243" s="11"/>
      <c r="AZ243" s="11"/>
      <c r="BE243" s="20"/>
    </row>
    <row r="244" spans="2:57" ht="25.5" customHeight="1" x14ac:dyDescent="0.25">
      <c r="B244" s="19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E244" s="20"/>
    </row>
    <row r="245" spans="2:57" ht="25.5" customHeight="1" x14ac:dyDescent="0.25">
      <c r="B245" s="19"/>
      <c r="F245" s="227" t="s">
        <v>1537</v>
      </c>
      <c r="G245" s="227"/>
      <c r="H245" s="227"/>
      <c r="I245" s="227"/>
      <c r="J245" s="227"/>
      <c r="K245" s="227"/>
      <c r="L245" s="227"/>
      <c r="M245" s="227"/>
      <c r="N245" s="227"/>
      <c r="O245" s="227"/>
      <c r="P245" s="227"/>
      <c r="Q245" s="227"/>
      <c r="R245" s="227"/>
      <c r="S245" s="227"/>
      <c r="T245" s="227"/>
      <c r="U245" s="228" t="str">
        <f>sélections!AE55</f>
        <v>14h00</v>
      </c>
      <c r="V245" s="228"/>
      <c r="W245" s="228"/>
      <c r="X245" s="228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227" t="s">
        <v>1538</v>
      </c>
      <c r="AK245" s="227"/>
      <c r="AL245" s="227"/>
      <c r="AM245" s="227"/>
      <c r="AN245" s="227"/>
      <c r="AO245" s="227"/>
      <c r="AP245" s="227"/>
      <c r="AQ245" s="227"/>
      <c r="AR245" s="227"/>
      <c r="AS245" s="227"/>
      <c r="AT245" s="227"/>
      <c r="AU245" s="229" t="str">
        <f>INDEX('cal2015-2016'!L:L,MATCH(AK253,'cal2015-2016'!G:G,0),0)</f>
        <v>15H00</v>
      </c>
      <c r="AV245" s="229"/>
      <c r="AW245" s="229"/>
      <c r="AX245" s="229"/>
      <c r="AY245" s="21"/>
      <c r="AZ245" s="21"/>
      <c r="BE245" s="20"/>
    </row>
    <row r="246" spans="2:57" ht="25.5" customHeight="1" x14ac:dyDescent="0.25">
      <c r="B246" s="19"/>
      <c r="BE246" s="20"/>
    </row>
    <row r="247" spans="2:57" ht="25.5" customHeight="1" x14ac:dyDescent="0.25">
      <c r="B247" s="19"/>
      <c r="C247"/>
      <c r="D247" s="236" t="str">
        <f>INDEX(provinces!$B:$B,MATCH(H243,provinces!$A:$A,0),0)</f>
        <v>CTT Andoy</v>
      </c>
      <c r="E247" s="237"/>
      <c r="F247" s="237"/>
      <c r="G247" s="237"/>
      <c r="H247" s="237"/>
      <c r="I247" s="237"/>
      <c r="J247" s="237"/>
      <c r="K247" s="237"/>
      <c r="L247" s="237"/>
      <c r="M247" s="237"/>
      <c r="N247" s="237"/>
      <c r="O247" s="237"/>
      <c r="P247" s="237"/>
      <c r="Q247" s="237"/>
      <c r="R247" s="237"/>
      <c r="S247" s="237"/>
      <c r="T247" s="237"/>
      <c r="U247" s="237"/>
      <c r="V247" s="237"/>
      <c r="W247" s="237"/>
      <c r="X247" s="237"/>
      <c r="Y247" s="238"/>
      <c r="Z247"/>
      <c r="AA247"/>
      <c r="AB247"/>
      <c r="AC247"/>
      <c r="AD247"/>
      <c r="AE247"/>
      <c r="AF247"/>
      <c r="AG247"/>
      <c r="AH247" s="236" t="str">
        <f>INDEX(provinces!$B:$B,MATCH(AT243,provinces!$A:$A,0),0)</f>
        <v>La Cipale</v>
      </c>
      <c r="AI247" s="237"/>
      <c r="AJ247" s="237"/>
      <c r="AK247" s="237"/>
      <c r="AL247" s="237"/>
      <c r="AM247" s="237"/>
      <c r="AN247" s="237"/>
      <c r="AO247" s="237"/>
      <c r="AP247" s="237"/>
      <c r="AQ247" s="237"/>
      <c r="AR247" s="237"/>
      <c r="AS247" s="237"/>
      <c r="AT247" s="237"/>
      <c r="AU247" s="237"/>
      <c r="AV247" s="237"/>
      <c r="AW247" s="237"/>
      <c r="AX247" s="237"/>
      <c r="AY247" s="237"/>
      <c r="AZ247" s="237"/>
      <c r="BA247" s="237"/>
      <c r="BB247" s="237"/>
      <c r="BC247" s="238"/>
      <c r="BD247"/>
      <c r="BE247" s="20"/>
    </row>
    <row r="248" spans="2:57" ht="25.5" customHeight="1" x14ac:dyDescent="0.25">
      <c r="B248" s="19"/>
      <c r="C248"/>
      <c r="D248" s="236" t="str">
        <f>INDEX(provinces!$C:$C,MATCH(H243,provinces!$A:$A,0),0)</f>
        <v>Place Des Sports, 2</v>
      </c>
      <c r="E248" s="237"/>
      <c r="F248" s="237"/>
      <c r="G248" s="237"/>
      <c r="H248" s="237"/>
      <c r="I248" s="237"/>
      <c r="J248" s="237"/>
      <c r="K248" s="237"/>
      <c r="L248" s="237"/>
      <c r="M248" s="237"/>
      <c r="N248" s="237"/>
      <c r="O248" s="237"/>
      <c r="P248" s="237"/>
      <c r="Q248" s="237"/>
      <c r="R248" s="237"/>
      <c r="S248" s="237"/>
      <c r="T248" s="237"/>
      <c r="U248" s="237"/>
      <c r="V248" s="237"/>
      <c r="W248" s="237"/>
      <c r="X248" s="237"/>
      <c r="Y248" s="238"/>
      <c r="Z248"/>
      <c r="AA248"/>
      <c r="AB248"/>
      <c r="AC248"/>
      <c r="AD248"/>
      <c r="AE248"/>
      <c r="AF248"/>
      <c r="AG248"/>
      <c r="AH248" s="236" t="str">
        <f>INDEX(provinces!$C:$C,MATCH(AT243,provinces!$A:$A,0),0)</f>
        <v>Clos De L'Ermitage</v>
      </c>
      <c r="AI248" s="237"/>
      <c r="AJ248" s="237"/>
      <c r="AK248" s="237"/>
      <c r="AL248" s="237"/>
      <c r="AM248" s="237"/>
      <c r="AN248" s="237"/>
      <c r="AO248" s="237"/>
      <c r="AP248" s="237"/>
      <c r="AQ248" s="237"/>
      <c r="AR248" s="237"/>
      <c r="AS248" s="237"/>
      <c r="AT248" s="237"/>
      <c r="AU248" s="237"/>
      <c r="AV248" s="237"/>
      <c r="AW248" s="237"/>
      <c r="AX248" s="237"/>
      <c r="AY248" s="237"/>
      <c r="AZ248" s="237"/>
      <c r="BA248" s="237"/>
      <c r="BB248" s="237"/>
      <c r="BC248" s="238"/>
      <c r="BD248"/>
      <c r="BE248" s="20"/>
    </row>
    <row r="249" spans="2:57" ht="25.5" customHeight="1" x14ac:dyDescent="0.25">
      <c r="B249" s="19"/>
      <c r="C249"/>
      <c r="D249" s="236" t="str">
        <f>INDEX(provinces!$D:$D,MATCH(H243,provinces!$A:$A,0),0)</f>
        <v>CTT ANDOY</v>
      </c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  <c r="W249" s="237"/>
      <c r="X249" s="237"/>
      <c r="Y249" s="238"/>
      <c r="Z249"/>
      <c r="AA249"/>
      <c r="AB249"/>
      <c r="AC249"/>
      <c r="AD249"/>
      <c r="AE249"/>
      <c r="AF249"/>
      <c r="AG249"/>
      <c r="AH249" s="236" t="str">
        <f>INDEX(provinces!$D:$D,MATCH(AT243,provinces!$A:$A,0),0)</f>
        <v>LA CIPALE</v>
      </c>
      <c r="AI249" s="237"/>
      <c r="AJ249" s="237"/>
      <c r="AK249" s="237"/>
      <c r="AL249" s="237"/>
      <c r="AM249" s="237"/>
      <c r="AN249" s="237"/>
      <c r="AO249" s="237"/>
      <c r="AP249" s="237"/>
      <c r="AQ249" s="237"/>
      <c r="AR249" s="237"/>
      <c r="AS249" s="237"/>
      <c r="AT249" s="237"/>
      <c r="AU249" s="237"/>
      <c r="AV249" s="237"/>
      <c r="AW249" s="237"/>
      <c r="AX249" s="237"/>
      <c r="AY249" s="237"/>
      <c r="AZ249" s="237"/>
      <c r="BA249" s="237"/>
      <c r="BB249" s="237"/>
      <c r="BC249" s="238"/>
      <c r="BD249"/>
      <c r="BE249" s="20"/>
    </row>
    <row r="250" spans="2:57" ht="25.5" customHeight="1" x14ac:dyDescent="0.25">
      <c r="B250" s="19"/>
      <c r="C250"/>
      <c r="D250" s="236">
        <f>INDEX(provinces!$E:$E,MATCH(H243,provinces!$A:$A,0),0)</f>
        <v>0</v>
      </c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  <c r="W250" s="237"/>
      <c r="X250" s="237"/>
      <c r="Y250" s="238"/>
      <c r="Z250"/>
      <c r="AA250"/>
      <c r="AB250"/>
      <c r="AC250"/>
      <c r="AD250"/>
      <c r="AE250"/>
      <c r="AF250"/>
      <c r="AG250"/>
      <c r="AH250" s="236">
        <f>INDEX(provinces!$E:$E,MATCH(AT243,provinces!$A:$A,0),0)</f>
        <v>0</v>
      </c>
      <c r="AI250" s="237"/>
      <c r="AJ250" s="237"/>
      <c r="AK250" s="237"/>
      <c r="AL250" s="237"/>
      <c r="AM250" s="237"/>
      <c r="AN250" s="237"/>
      <c r="AO250" s="237"/>
      <c r="AP250" s="237"/>
      <c r="AQ250" s="237"/>
      <c r="AR250" s="237"/>
      <c r="AS250" s="237"/>
      <c r="AT250" s="237"/>
      <c r="AU250" s="237"/>
      <c r="AV250" s="237"/>
      <c r="AW250" s="237"/>
      <c r="AX250" s="237"/>
      <c r="AY250" s="237"/>
      <c r="AZ250" s="237"/>
      <c r="BA250" s="237"/>
      <c r="BB250" s="237"/>
      <c r="BC250" s="238"/>
      <c r="BD250"/>
      <c r="BE250" s="20"/>
    </row>
    <row r="251" spans="2:57" ht="25.5" customHeight="1" x14ac:dyDescent="0.25">
      <c r="B251" s="19"/>
      <c r="C251"/>
      <c r="D251" s="236" t="str">
        <f>INDEX(provinces!$H:$H,MATCH(H243,provinces!$A:$A,0),0)</f>
        <v>0475/69.79.35</v>
      </c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8"/>
      <c r="Z251"/>
      <c r="AA251"/>
      <c r="AB251"/>
      <c r="AC251"/>
      <c r="AD251"/>
      <c r="AE251"/>
      <c r="AF251"/>
      <c r="AG251"/>
      <c r="AH251" s="236" t="str">
        <f>INDEX(provinces!$H:$H,MATCH(AT243,provinces!$A:$A,0),0)</f>
        <v>083/213445</v>
      </c>
      <c r="AI251" s="237"/>
      <c r="AJ251" s="237"/>
      <c r="AK251" s="237"/>
      <c r="AL251" s="237"/>
      <c r="AM251" s="237"/>
      <c r="AN251" s="237"/>
      <c r="AO251" s="237"/>
      <c r="AP251" s="237"/>
      <c r="AQ251" s="237"/>
      <c r="AR251" s="237"/>
      <c r="AS251" s="237"/>
      <c r="AT251" s="237"/>
      <c r="AU251" s="237"/>
      <c r="AV251" s="237"/>
      <c r="AW251" s="237"/>
      <c r="AX251" s="237"/>
      <c r="AY251" s="237"/>
      <c r="AZ251" s="237"/>
      <c r="BA251" s="237"/>
      <c r="BB251" s="237"/>
      <c r="BC251" s="238"/>
      <c r="BD251"/>
      <c r="BE251" s="20"/>
    </row>
    <row r="252" spans="2:57" ht="25.5" customHeight="1" thickBot="1" x14ac:dyDescent="0.3">
      <c r="B252" s="19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3"/>
      <c r="V252" s="23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E252" s="20"/>
    </row>
    <row r="253" spans="2:57" ht="25.5" customHeight="1" thickBot="1" x14ac:dyDescent="0.3">
      <c r="B253" s="19"/>
      <c r="O253" s="25"/>
      <c r="P253" s="241" t="s">
        <v>1539</v>
      </c>
      <c r="Q253" s="242"/>
      <c r="R253" s="242"/>
      <c r="S253" s="243" t="str">
        <f>sélections!AC64</f>
        <v>BOURGEAU FRANCOIS-XAVIER (56)</v>
      </c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39">
        <f>INDEX(LF_H!D:D,MATCH(S253,LF_H!F:F,0),0)</f>
        <v>146498</v>
      </c>
      <c r="AG253" s="239"/>
      <c r="AH253" s="239"/>
      <c r="AI253" s="239"/>
      <c r="AJ253" s="240"/>
      <c r="AK253" s="293" t="str">
        <f>sélections!AP55</f>
        <v>03-195</v>
      </c>
      <c r="AL253" s="293"/>
      <c r="AM253" s="293"/>
      <c r="AN253" s="293"/>
      <c r="AO253" s="293"/>
      <c r="AP253" s="294"/>
      <c r="AQ253" s="25"/>
      <c r="AV253" s="68"/>
      <c r="BE253" s="20"/>
    </row>
    <row r="254" spans="2:57" ht="25.5" customHeight="1" thickBot="1" x14ac:dyDescent="0.35">
      <c r="B254" s="19"/>
      <c r="O254" s="25"/>
      <c r="P254" s="286" t="str">
        <f>INDEX('cal2015-2016'!F:F,MATCH(AK253,'cal2015-2016'!G:G,0),0)</f>
        <v>5O</v>
      </c>
      <c r="Q254" s="287"/>
      <c r="R254" s="288" t="s">
        <v>1551</v>
      </c>
      <c r="S254" s="289"/>
      <c r="T254" s="289"/>
      <c r="U254" s="289"/>
      <c r="V254" s="289"/>
      <c r="W254" s="289"/>
      <c r="X254" s="289"/>
      <c r="Y254" s="289"/>
      <c r="Z254" s="289"/>
      <c r="AA254" s="289"/>
      <c r="AB254" s="289"/>
      <c r="AC254" s="289"/>
      <c r="AD254" s="289"/>
      <c r="AE254" s="289"/>
      <c r="AF254" s="289"/>
      <c r="AG254" s="289"/>
      <c r="AH254" s="289"/>
      <c r="AI254" s="289"/>
      <c r="AJ254" s="289"/>
      <c r="AK254" s="289"/>
      <c r="AL254" s="290"/>
      <c r="AM254" s="291" t="s">
        <v>1450</v>
      </c>
      <c r="AN254" s="292"/>
      <c r="AO254" s="291" t="s">
        <v>1449</v>
      </c>
      <c r="AP254" s="292"/>
      <c r="BE254" s="20"/>
    </row>
    <row r="255" spans="2:57" ht="25.5" customHeight="1" x14ac:dyDescent="0.3">
      <c r="B255" s="19"/>
      <c r="O255" s="25"/>
      <c r="P255" s="270">
        <v>1</v>
      </c>
      <c r="Q255" s="271"/>
      <c r="R255" s="272" t="str">
        <f>sélections!AC58</f>
        <v>BOURGEAU FRANCOIS-XAVIER (56)</v>
      </c>
      <c r="S255" s="273"/>
      <c r="T255" s="273"/>
      <c r="U255" s="273"/>
      <c r="V255" s="273"/>
      <c r="W255" s="273"/>
      <c r="X255" s="273"/>
      <c r="Y255" s="273"/>
      <c r="Z255" s="273"/>
      <c r="AA255" s="273"/>
      <c r="AB255" s="273"/>
      <c r="AC255" s="273"/>
      <c r="AD255" s="273"/>
      <c r="AE255" s="273"/>
      <c r="AF255" s="273"/>
      <c r="AG255" s="273"/>
      <c r="AH255" s="273"/>
      <c r="AI255" s="273"/>
      <c r="AJ255" s="273"/>
      <c r="AK255" s="273"/>
      <c r="AL255" s="274"/>
      <c r="AM255" s="305">
        <f>INDEX(LF_H!A:A,MATCH($R255,LF_H!$F:$F,0),0)</f>
        <v>53</v>
      </c>
      <c r="AN255" s="305"/>
      <c r="AO255" s="305" t="str">
        <f>INDEX(LF_H!B:B,MATCH($R255,LF_H!$F:$F,0),0)</f>
        <v>E2</v>
      </c>
      <c r="AP255" s="306"/>
      <c r="BE255" s="20"/>
    </row>
    <row r="256" spans="2:57" ht="25.5" customHeight="1" x14ac:dyDescent="0.3">
      <c r="B256" s="19"/>
      <c r="O256" s="25"/>
      <c r="P256" s="278">
        <v>2</v>
      </c>
      <c r="Q256" s="279"/>
      <c r="R256" s="280" t="str">
        <f>sélections!AC59</f>
        <v>DORMAL LOIC (56)</v>
      </c>
      <c r="S256" s="281"/>
      <c r="T256" s="281"/>
      <c r="U256" s="281"/>
      <c r="V256" s="281"/>
      <c r="W256" s="281"/>
      <c r="X256" s="281"/>
      <c r="Y256" s="281"/>
      <c r="Z256" s="281"/>
      <c r="AA256" s="281"/>
      <c r="AB256" s="281"/>
      <c r="AC256" s="281"/>
      <c r="AD256" s="281"/>
      <c r="AE256" s="281"/>
      <c r="AF256" s="281"/>
      <c r="AG256" s="281"/>
      <c r="AH256" s="281"/>
      <c r="AI256" s="281"/>
      <c r="AJ256" s="281"/>
      <c r="AK256" s="281"/>
      <c r="AL256" s="282"/>
      <c r="AM256" s="295">
        <f>INDEX(LF_H!A:A,MATCH($R256,LF_H!$F:$F,0),0)</f>
        <v>54</v>
      </c>
      <c r="AN256" s="295"/>
      <c r="AO256" s="295" t="str">
        <f>INDEX(LF_H!B:B,MATCH($R256,LF_H!$F:$F,0),0)</f>
        <v>E2</v>
      </c>
      <c r="AP256" s="296"/>
      <c r="BE256" s="20"/>
    </row>
    <row r="257" spans="2:57" ht="25.5" customHeight="1" x14ac:dyDescent="0.3">
      <c r="B257" s="19"/>
      <c r="O257" s="25"/>
      <c r="P257" s="278">
        <v>3</v>
      </c>
      <c r="Q257" s="279"/>
      <c r="R257" s="280" t="str">
        <f>sélections!AC60</f>
        <v>BAIVIER BASTIEN (69)</v>
      </c>
      <c r="S257" s="281"/>
      <c r="T257" s="281"/>
      <c r="U257" s="281"/>
      <c r="V257" s="281"/>
      <c r="W257" s="281"/>
      <c r="X257" s="281"/>
      <c r="Y257" s="281"/>
      <c r="Z257" s="281"/>
      <c r="AA257" s="281"/>
      <c r="AB257" s="281"/>
      <c r="AC257" s="281"/>
      <c r="AD257" s="281"/>
      <c r="AE257" s="281"/>
      <c r="AF257" s="281"/>
      <c r="AG257" s="281"/>
      <c r="AH257" s="281"/>
      <c r="AI257" s="281"/>
      <c r="AJ257" s="281"/>
      <c r="AK257" s="281"/>
      <c r="AL257" s="282"/>
      <c r="AM257" s="295">
        <f>INDEX(LF_H!A:A,MATCH($R257,LF_H!$F:$F,0),0)</f>
        <v>57</v>
      </c>
      <c r="AN257" s="295"/>
      <c r="AO257" s="295" t="str">
        <f>INDEX(LF_H!B:B,MATCH($R257,LF_H!$F:$F,0),0)</f>
        <v>E4</v>
      </c>
      <c r="AP257" s="296"/>
      <c r="BE257" s="20"/>
    </row>
    <row r="258" spans="2:57" ht="25.5" customHeight="1" thickBot="1" x14ac:dyDescent="0.35">
      <c r="B258" s="19"/>
      <c r="O258" s="25"/>
      <c r="P258" s="254">
        <v>4</v>
      </c>
      <c r="Q258" s="255"/>
      <c r="R258" s="256" t="str">
        <f>sélections!AC61</f>
        <v>BRAHY TRISTAN (69)</v>
      </c>
      <c r="S258" s="257"/>
      <c r="T258" s="257"/>
      <c r="U258" s="257"/>
      <c r="V258" s="257"/>
      <c r="W258" s="257"/>
      <c r="X258" s="257"/>
      <c r="Y258" s="257"/>
      <c r="Z258" s="257"/>
      <c r="AA258" s="257"/>
      <c r="AB258" s="257"/>
      <c r="AC258" s="257"/>
      <c r="AD258" s="257"/>
      <c r="AE258" s="257"/>
      <c r="AF258" s="257"/>
      <c r="AG258" s="257"/>
      <c r="AH258" s="257"/>
      <c r="AI258" s="257"/>
      <c r="AJ258" s="257"/>
      <c r="AK258" s="257"/>
      <c r="AL258" s="258"/>
      <c r="AM258" s="259">
        <f>INDEX(LF_H!A:A,MATCH($R258,LF_H!$F:$F,0),0)</f>
        <v>58</v>
      </c>
      <c r="AN258" s="260"/>
      <c r="AO258" s="259" t="str">
        <f>INDEX(LF_H!B:B,MATCH($R258,LF_H!$F:$F,0),0)</f>
        <v>E4</v>
      </c>
      <c r="AP258" s="261"/>
      <c r="BE258" s="20"/>
    </row>
    <row r="259" spans="2:57" ht="25.5" customHeight="1" thickBot="1" x14ac:dyDescent="0.35">
      <c r="B259" s="19"/>
      <c r="P259" s="297" t="s">
        <v>1458</v>
      </c>
      <c r="Q259" s="298"/>
      <c r="R259" s="299">
        <f>sélections!AC62</f>
        <v>0</v>
      </c>
      <c r="S259" s="300"/>
      <c r="T259" s="300"/>
      <c r="U259" s="300"/>
      <c r="V259" s="300"/>
      <c r="W259" s="300"/>
      <c r="X259" s="300"/>
      <c r="Y259" s="300"/>
      <c r="Z259" s="300"/>
      <c r="AA259" s="300"/>
      <c r="AB259" s="300"/>
      <c r="AC259" s="300"/>
      <c r="AD259" s="300"/>
      <c r="AE259" s="300"/>
      <c r="AF259" s="300"/>
      <c r="AG259" s="300"/>
      <c r="AH259" s="300"/>
      <c r="AI259" s="300"/>
      <c r="AJ259" s="300"/>
      <c r="AK259" s="300"/>
      <c r="AL259" s="301"/>
      <c r="AM259" s="302" t="e">
        <f>INDEX(LF_H!A:A,MATCH($R259,LF_H!$F:$F,0),0)</f>
        <v>#N/A</v>
      </c>
      <c r="AN259" s="303"/>
      <c r="AO259" s="302" t="e">
        <f>INDEX(LF_H!B:B,MATCH($R259,LF_H!$F:$F,0),0)</f>
        <v>#N/A</v>
      </c>
      <c r="AP259" s="304"/>
      <c r="BE259" s="20"/>
    </row>
    <row r="260" spans="2:57" ht="11.25" customHeight="1" thickBot="1" x14ac:dyDescent="0.35">
      <c r="B260" s="19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BE260" s="20"/>
    </row>
    <row r="261" spans="2:57" ht="11.25" customHeight="1" x14ac:dyDescent="0.25">
      <c r="B261" s="27"/>
      <c r="C261" s="28"/>
      <c r="D261" s="28"/>
      <c r="E261" s="28"/>
      <c r="F261" s="28"/>
      <c r="G261" s="246" t="s">
        <v>1541</v>
      </c>
      <c r="H261" s="247"/>
      <c r="I261" s="247"/>
      <c r="J261" s="247"/>
      <c r="K261" s="247"/>
      <c r="L261" s="247"/>
      <c r="M261" s="247"/>
      <c r="N261" s="247"/>
      <c r="O261" s="247"/>
      <c r="P261" s="250">
        <f>sélections!AH63</f>
        <v>0</v>
      </c>
      <c r="Q261" s="250"/>
      <c r="R261" s="250"/>
      <c r="S261" s="250"/>
      <c r="T261" s="250"/>
      <c r="U261" s="250"/>
      <c r="V261" s="250"/>
      <c r="W261" s="250"/>
      <c r="X261" s="250"/>
      <c r="Y261" s="250"/>
      <c r="Z261" s="250"/>
      <c r="AA261" s="250"/>
      <c r="AB261" s="250"/>
      <c r="AC261" s="250"/>
      <c r="AD261" s="250"/>
      <c r="AE261" s="250"/>
      <c r="AF261" s="250"/>
      <c r="AG261" s="250"/>
      <c r="AH261" s="250"/>
      <c r="AI261" s="250"/>
      <c r="AJ261" s="250"/>
      <c r="AK261" s="250"/>
      <c r="AL261" s="251"/>
      <c r="AM261" s="29"/>
      <c r="AN261" s="30"/>
      <c r="AO261" s="30"/>
      <c r="AP261" s="30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31"/>
    </row>
    <row r="262" spans="2:57" ht="11.25" customHeight="1" thickBot="1" x14ac:dyDescent="0.3">
      <c r="B262" s="27"/>
      <c r="C262" s="28"/>
      <c r="D262" s="28"/>
      <c r="E262" s="28"/>
      <c r="F262" s="28"/>
      <c r="G262" s="248"/>
      <c r="H262" s="249"/>
      <c r="I262" s="249"/>
      <c r="J262" s="249"/>
      <c r="K262" s="249"/>
      <c r="L262" s="249"/>
      <c r="M262" s="249"/>
      <c r="N262" s="249"/>
      <c r="O262" s="249"/>
      <c r="P262" s="252"/>
      <c r="Q262" s="252"/>
      <c r="R262" s="252"/>
      <c r="S262" s="252"/>
      <c r="T262" s="252"/>
      <c r="U262" s="252"/>
      <c r="V262" s="252"/>
      <c r="W262" s="252"/>
      <c r="X262" s="252"/>
      <c r="Y262" s="252"/>
      <c r="Z262" s="252"/>
      <c r="AA262" s="252"/>
      <c r="AB262" s="252"/>
      <c r="AC262" s="252"/>
      <c r="AD262" s="252"/>
      <c r="AE262" s="252"/>
      <c r="AF262" s="252"/>
      <c r="AG262" s="252"/>
      <c r="AH262" s="252"/>
      <c r="AI262" s="252"/>
      <c r="AJ262" s="252"/>
      <c r="AK262" s="252"/>
      <c r="AL262" s="253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31"/>
    </row>
    <row r="263" spans="2:57" ht="11.25" customHeight="1" x14ac:dyDescent="0.25">
      <c r="B263" s="33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5"/>
    </row>
    <row r="266" spans="2:57" ht="25.5" customHeight="1" x14ac:dyDescent="0.25">
      <c r="B266" s="66"/>
      <c r="C266" s="67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7"/>
      <c r="AW266" s="16"/>
      <c r="AX266" s="16"/>
      <c r="AY266" s="16"/>
      <c r="AZ266" s="16"/>
      <c r="BA266" s="16"/>
      <c r="BB266" s="16"/>
      <c r="BC266" s="16"/>
      <c r="BD266" s="16"/>
      <c r="BE266" s="18"/>
    </row>
    <row r="267" spans="2:57" ht="25.5" customHeight="1" x14ac:dyDescent="0.3">
      <c r="B267" s="19"/>
      <c r="C267" s="64"/>
      <c r="D267" s="63"/>
      <c r="E267" s="63"/>
      <c r="F267" s="63"/>
      <c r="G267" s="63"/>
      <c r="H267" s="233" t="str">
        <f>INDEX('cal2015-2016'!$I:$I,MATCH($AK277,'cal2015-2016'!$G:$G,0),0)</f>
        <v>N073</v>
      </c>
      <c r="I267" s="234"/>
      <c r="J267" s="234"/>
      <c r="K267" s="234"/>
      <c r="L267" s="235"/>
      <c r="M267" s="230" t="str">
        <f>sélections!AX56</f>
        <v>LA CIPALE L - LE PING BURNOT C</v>
      </c>
      <c r="N267" s="231"/>
      <c r="O267" s="231"/>
      <c r="P267" s="231"/>
      <c r="Q267" s="231"/>
      <c r="R267" s="231"/>
      <c r="S267" s="231"/>
      <c r="T267" s="231"/>
      <c r="U267" s="231"/>
      <c r="V267" s="231"/>
      <c r="W267" s="231"/>
      <c r="X267" s="231"/>
      <c r="Y267" s="231"/>
      <c r="Z267" s="231"/>
      <c r="AA267" s="231"/>
      <c r="AB267" s="231"/>
      <c r="AC267" s="231"/>
      <c r="AD267" s="231"/>
      <c r="AE267" s="231"/>
      <c r="AF267" s="231"/>
      <c r="AG267" s="231"/>
      <c r="AH267" s="231"/>
      <c r="AI267" s="231"/>
      <c r="AJ267" s="231"/>
      <c r="AK267" s="231"/>
      <c r="AL267" s="231"/>
      <c r="AM267" s="231"/>
      <c r="AN267" s="231"/>
      <c r="AO267" s="231"/>
      <c r="AP267" s="231"/>
      <c r="AQ267" s="231"/>
      <c r="AR267" s="231"/>
      <c r="AS267" s="232"/>
      <c r="AT267" s="233" t="str">
        <f>INDEX('cal2015-2016'!$K:$K,MATCH($AK277,'cal2015-2016'!$G:$G,0),0)</f>
        <v>N218</v>
      </c>
      <c r="AU267" s="234"/>
      <c r="AV267" s="234"/>
      <c r="AW267" s="234"/>
      <c r="AX267" s="235"/>
      <c r="AY267" s="11"/>
      <c r="AZ267" s="11"/>
      <c r="BE267" s="20"/>
    </row>
    <row r="268" spans="2:57" ht="25.5" customHeight="1" x14ac:dyDescent="0.25">
      <c r="B268" s="19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E268" s="20"/>
    </row>
    <row r="269" spans="2:57" ht="25.5" customHeight="1" x14ac:dyDescent="0.25">
      <c r="B269" s="19"/>
      <c r="F269" s="227" t="s">
        <v>1537</v>
      </c>
      <c r="G269" s="227"/>
      <c r="H269" s="227"/>
      <c r="I269" s="227"/>
      <c r="J269" s="227"/>
      <c r="K269" s="227"/>
      <c r="L269" s="227"/>
      <c r="M269" s="227"/>
      <c r="N269" s="227"/>
      <c r="O269" s="227"/>
      <c r="P269" s="227"/>
      <c r="Q269" s="227"/>
      <c r="R269" s="227"/>
      <c r="S269" s="227"/>
      <c r="T269" s="227"/>
      <c r="U269" s="228" t="str">
        <f>sélections!BB55</f>
        <v>9h30</v>
      </c>
      <c r="V269" s="228"/>
      <c r="W269" s="228"/>
      <c r="X269" s="228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227" t="s">
        <v>1538</v>
      </c>
      <c r="AK269" s="227"/>
      <c r="AL269" s="227"/>
      <c r="AM269" s="227"/>
      <c r="AN269" s="227"/>
      <c r="AO269" s="227"/>
      <c r="AP269" s="227"/>
      <c r="AQ269" s="227"/>
      <c r="AR269" s="227"/>
      <c r="AS269" s="227"/>
      <c r="AT269" s="227"/>
      <c r="AU269" s="229" t="str">
        <f>INDEX('cal2015-2016'!L:L,MATCH(AK277,'cal2015-2016'!G:G,0),0)</f>
        <v>10H00</v>
      </c>
      <c r="AV269" s="229"/>
      <c r="AW269" s="229"/>
      <c r="AX269" s="229"/>
      <c r="AY269" s="21"/>
      <c r="AZ269" s="21"/>
      <c r="BE269" s="20"/>
    </row>
    <row r="270" spans="2:57" ht="25.5" customHeight="1" x14ac:dyDescent="0.25">
      <c r="B270" s="19"/>
      <c r="BE270" s="20"/>
    </row>
    <row r="271" spans="2:57" ht="25.5" customHeight="1" x14ac:dyDescent="0.25">
      <c r="B271" s="19"/>
      <c r="C271"/>
      <c r="D271" s="236" t="str">
        <f>INDEX(provinces!$B:$B,MATCH(H267,provinces!$A:$A,0),0)</f>
        <v>La Cipale</v>
      </c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  <c r="R271" s="237"/>
      <c r="S271" s="237"/>
      <c r="T271" s="237"/>
      <c r="U271" s="237"/>
      <c r="V271" s="237"/>
      <c r="W271" s="237"/>
      <c r="X271" s="237"/>
      <c r="Y271" s="238"/>
      <c r="Z271"/>
      <c r="AA271"/>
      <c r="AB271"/>
      <c r="AC271"/>
      <c r="AD271"/>
      <c r="AE271"/>
      <c r="AF271"/>
      <c r="AG271"/>
      <c r="AH271" s="236" t="str">
        <f>INDEX(provinces!$B:$B,MATCH(AT267,provinces!$A:$A,0),0)</f>
        <v>Le Ping Burnot</v>
      </c>
      <c r="AI271" s="237"/>
      <c r="AJ271" s="237"/>
      <c r="AK271" s="237"/>
      <c r="AL271" s="237"/>
      <c r="AM271" s="237"/>
      <c r="AN271" s="237"/>
      <c r="AO271" s="237"/>
      <c r="AP271" s="237"/>
      <c r="AQ271" s="237"/>
      <c r="AR271" s="237"/>
      <c r="AS271" s="237"/>
      <c r="AT271" s="237"/>
      <c r="AU271" s="237"/>
      <c r="AV271" s="237"/>
      <c r="AW271" s="237"/>
      <c r="AX271" s="237"/>
      <c r="AY271" s="237"/>
      <c r="AZ271" s="237"/>
      <c r="BA271" s="237"/>
      <c r="BB271" s="237"/>
      <c r="BC271" s="238"/>
      <c r="BD271"/>
      <c r="BE271" s="20"/>
    </row>
    <row r="272" spans="2:57" ht="25.5" customHeight="1" x14ac:dyDescent="0.25">
      <c r="B272" s="19"/>
      <c r="C272"/>
      <c r="D272" s="236" t="str">
        <f>INDEX(provinces!$C:$C,MATCH(H267,provinces!$A:$A,0),0)</f>
        <v>Clos De L'Ermitage</v>
      </c>
      <c r="E272" s="237"/>
      <c r="F272" s="237"/>
      <c r="G272" s="237"/>
      <c r="H272" s="237"/>
      <c r="I272" s="237"/>
      <c r="J272" s="237"/>
      <c r="K272" s="237"/>
      <c r="L272" s="237"/>
      <c r="M272" s="237"/>
      <c r="N272" s="237"/>
      <c r="O272" s="237"/>
      <c r="P272" s="237"/>
      <c r="Q272" s="237"/>
      <c r="R272" s="237"/>
      <c r="S272" s="237"/>
      <c r="T272" s="237"/>
      <c r="U272" s="237"/>
      <c r="V272" s="237"/>
      <c r="W272" s="237"/>
      <c r="X272" s="237"/>
      <c r="Y272" s="238"/>
      <c r="Z272"/>
      <c r="AA272"/>
      <c r="AB272"/>
      <c r="AC272"/>
      <c r="AD272"/>
      <c r="AE272"/>
      <c r="AF272"/>
      <c r="AG272"/>
      <c r="AH272" s="236" t="str">
        <f>INDEX(provinces!$C:$C,MATCH(AT267,provinces!$A:$A,0),0)</f>
        <v>Route De Floreffe, 26</v>
      </c>
      <c r="AI272" s="237"/>
      <c r="AJ272" s="237"/>
      <c r="AK272" s="237"/>
      <c r="AL272" s="237"/>
      <c r="AM272" s="237"/>
      <c r="AN272" s="237"/>
      <c r="AO272" s="237"/>
      <c r="AP272" s="237"/>
      <c r="AQ272" s="237"/>
      <c r="AR272" s="237"/>
      <c r="AS272" s="237"/>
      <c r="AT272" s="237"/>
      <c r="AU272" s="237"/>
      <c r="AV272" s="237"/>
      <c r="AW272" s="237"/>
      <c r="AX272" s="237"/>
      <c r="AY272" s="237"/>
      <c r="AZ272" s="237"/>
      <c r="BA272" s="237"/>
      <c r="BB272" s="237"/>
      <c r="BC272" s="238"/>
      <c r="BD272"/>
      <c r="BE272" s="20"/>
    </row>
    <row r="273" spans="2:57" ht="25.5" customHeight="1" x14ac:dyDescent="0.25">
      <c r="B273" s="19"/>
      <c r="C273"/>
      <c r="D273" s="236" t="str">
        <f>INDEX(provinces!$D:$D,MATCH(H267,provinces!$A:$A,0),0)</f>
        <v>LA CIPALE</v>
      </c>
      <c r="E273" s="237"/>
      <c r="F273" s="237"/>
      <c r="G273" s="237"/>
      <c r="H273" s="237"/>
      <c r="I273" s="237"/>
      <c r="J273" s="237"/>
      <c r="K273" s="237"/>
      <c r="L273" s="237"/>
      <c r="M273" s="237"/>
      <c r="N273" s="237"/>
      <c r="O273" s="237"/>
      <c r="P273" s="237"/>
      <c r="Q273" s="237"/>
      <c r="R273" s="237"/>
      <c r="S273" s="237"/>
      <c r="T273" s="237"/>
      <c r="U273" s="237"/>
      <c r="V273" s="237"/>
      <c r="W273" s="237"/>
      <c r="X273" s="237"/>
      <c r="Y273" s="238"/>
      <c r="Z273"/>
      <c r="AA273"/>
      <c r="AB273"/>
      <c r="AC273"/>
      <c r="AD273"/>
      <c r="AE273"/>
      <c r="AF273"/>
      <c r="AG273"/>
      <c r="AH273" s="236" t="str">
        <f>INDEX(provinces!$D:$D,MATCH(AT267,provinces!$A:$A,0),0)</f>
        <v>ECOLE DE BURNOT</v>
      </c>
      <c r="AI273" s="237"/>
      <c r="AJ273" s="237"/>
      <c r="AK273" s="237"/>
      <c r="AL273" s="237"/>
      <c r="AM273" s="237"/>
      <c r="AN273" s="237"/>
      <c r="AO273" s="237"/>
      <c r="AP273" s="237"/>
      <c r="AQ273" s="237"/>
      <c r="AR273" s="237"/>
      <c r="AS273" s="237"/>
      <c r="AT273" s="237"/>
      <c r="AU273" s="237"/>
      <c r="AV273" s="237"/>
      <c r="AW273" s="237"/>
      <c r="AX273" s="237"/>
      <c r="AY273" s="237"/>
      <c r="AZ273" s="237"/>
      <c r="BA273" s="237"/>
      <c r="BB273" s="237"/>
      <c r="BC273" s="238"/>
      <c r="BD273"/>
      <c r="BE273" s="20"/>
    </row>
    <row r="274" spans="2:57" ht="25.5" customHeight="1" x14ac:dyDescent="0.25">
      <c r="B274" s="19"/>
      <c r="C274"/>
      <c r="D274" s="236">
        <f>INDEX(provinces!$E:$E,MATCH(H267,provinces!$A:$A,0),0)</f>
        <v>0</v>
      </c>
      <c r="E274" s="237"/>
      <c r="F274" s="237"/>
      <c r="G274" s="237"/>
      <c r="H274" s="237"/>
      <c r="I274" s="237"/>
      <c r="J274" s="237"/>
      <c r="K274" s="237"/>
      <c r="L274" s="237"/>
      <c r="M274" s="237"/>
      <c r="N274" s="237"/>
      <c r="O274" s="237"/>
      <c r="P274" s="237"/>
      <c r="Q274" s="237"/>
      <c r="R274" s="237"/>
      <c r="S274" s="237"/>
      <c r="T274" s="237"/>
      <c r="U274" s="237"/>
      <c r="V274" s="237"/>
      <c r="W274" s="237"/>
      <c r="X274" s="237"/>
      <c r="Y274" s="238"/>
      <c r="Z274"/>
      <c r="AA274"/>
      <c r="AB274"/>
      <c r="AC274"/>
      <c r="AD274"/>
      <c r="AE274"/>
      <c r="AF274"/>
      <c r="AG274"/>
      <c r="AH274" s="236">
        <f>INDEX(provinces!$E:$E,MATCH(AT267,provinces!$A:$A,0),0)</f>
        <v>0</v>
      </c>
      <c r="AI274" s="237"/>
      <c r="AJ274" s="237"/>
      <c r="AK274" s="237"/>
      <c r="AL274" s="237"/>
      <c r="AM274" s="237"/>
      <c r="AN274" s="237"/>
      <c r="AO274" s="237"/>
      <c r="AP274" s="237"/>
      <c r="AQ274" s="237"/>
      <c r="AR274" s="237"/>
      <c r="AS274" s="237"/>
      <c r="AT274" s="237"/>
      <c r="AU274" s="237"/>
      <c r="AV274" s="237"/>
      <c r="AW274" s="237"/>
      <c r="AX274" s="237"/>
      <c r="AY274" s="237"/>
      <c r="AZ274" s="237"/>
      <c r="BA274" s="237"/>
      <c r="BB274" s="237"/>
      <c r="BC274" s="238"/>
      <c r="BD274"/>
      <c r="BE274" s="20"/>
    </row>
    <row r="275" spans="2:57" ht="25.5" customHeight="1" x14ac:dyDescent="0.25">
      <c r="B275" s="19"/>
      <c r="C275"/>
      <c r="D275" s="236" t="str">
        <f>INDEX(provinces!$H:$H,MATCH(H267,provinces!$A:$A,0),0)</f>
        <v>083/213445</v>
      </c>
      <c r="E275" s="237"/>
      <c r="F275" s="237"/>
      <c r="G275" s="237"/>
      <c r="H275" s="237"/>
      <c r="I275" s="237"/>
      <c r="J275" s="237"/>
      <c r="K275" s="237"/>
      <c r="L275" s="237"/>
      <c r="M275" s="237"/>
      <c r="N275" s="237"/>
      <c r="O275" s="237"/>
      <c r="P275" s="237"/>
      <c r="Q275" s="237"/>
      <c r="R275" s="237"/>
      <c r="S275" s="237"/>
      <c r="T275" s="237"/>
      <c r="U275" s="237"/>
      <c r="V275" s="237"/>
      <c r="W275" s="237"/>
      <c r="X275" s="237"/>
      <c r="Y275" s="238"/>
      <c r="Z275"/>
      <c r="AA275"/>
      <c r="AB275"/>
      <c r="AC275"/>
      <c r="AD275"/>
      <c r="AE275"/>
      <c r="AF275"/>
      <c r="AG275"/>
      <c r="AH275" s="236" t="str">
        <f>INDEX(provinces!$H:$H,MATCH(AT267,provinces!$A:$A,0),0)</f>
        <v>0495/03.60.34</v>
      </c>
      <c r="AI275" s="237"/>
      <c r="AJ275" s="237"/>
      <c r="AK275" s="237"/>
      <c r="AL275" s="237"/>
      <c r="AM275" s="237"/>
      <c r="AN275" s="237"/>
      <c r="AO275" s="237"/>
      <c r="AP275" s="237"/>
      <c r="AQ275" s="237"/>
      <c r="AR275" s="237"/>
      <c r="AS275" s="237"/>
      <c r="AT275" s="237"/>
      <c r="AU275" s="237"/>
      <c r="AV275" s="237"/>
      <c r="AW275" s="237"/>
      <c r="AX275" s="237"/>
      <c r="AY275" s="237"/>
      <c r="AZ275" s="237"/>
      <c r="BA275" s="237"/>
      <c r="BB275" s="237"/>
      <c r="BC275" s="238"/>
      <c r="BD275"/>
      <c r="BE275" s="20"/>
    </row>
    <row r="276" spans="2:57" ht="25.5" customHeight="1" thickBot="1" x14ac:dyDescent="0.3">
      <c r="B276" s="19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3"/>
      <c r="V276" s="23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E276" s="20"/>
    </row>
    <row r="277" spans="2:57" ht="25.5" customHeight="1" thickBot="1" x14ac:dyDescent="0.3">
      <c r="B277" s="19"/>
      <c r="O277" s="25"/>
      <c r="P277" s="241" t="s">
        <v>1539</v>
      </c>
      <c r="Q277" s="242"/>
      <c r="R277" s="242"/>
      <c r="S277" s="243" t="str">
        <f>sélections!AZ64</f>
        <v>DAEMS PATRICK (69)</v>
      </c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39">
        <f>INDEX(LF_H!D:D,MATCH(S277,LF_H!F:F,0),0)</f>
        <v>111531</v>
      </c>
      <c r="AG277" s="239"/>
      <c r="AH277" s="239"/>
      <c r="AI277" s="239"/>
      <c r="AJ277" s="240"/>
      <c r="AK277" s="293" t="str">
        <f>sélections!BO55</f>
        <v>03-182</v>
      </c>
      <c r="AL277" s="293"/>
      <c r="AM277" s="293"/>
      <c r="AN277" s="293"/>
      <c r="AO277" s="293"/>
      <c r="AP277" s="294"/>
      <c r="AQ277" s="25"/>
      <c r="AV277" s="68"/>
      <c r="BE277" s="20"/>
    </row>
    <row r="278" spans="2:57" ht="25.5" customHeight="1" thickBot="1" x14ac:dyDescent="0.35">
      <c r="B278" s="19"/>
      <c r="O278" s="25"/>
      <c r="P278" s="286" t="str">
        <f>INDEX('cal2015-2016'!F:F,MATCH(AK277,'cal2015-2016'!G:G,0),0)</f>
        <v>5K</v>
      </c>
      <c r="Q278" s="287"/>
      <c r="R278" s="288" t="s">
        <v>1552</v>
      </c>
      <c r="S278" s="289"/>
      <c r="T278" s="289"/>
      <c r="U278" s="289"/>
      <c r="V278" s="289"/>
      <c r="W278" s="289"/>
      <c r="X278" s="289"/>
      <c r="Y278" s="289"/>
      <c r="Z278" s="289"/>
      <c r="AA278" s="289"/>
      <c r="AB278" s="289"/>
      <c r="AC278" s="289"/>
      <c r="AD278" s="289"/>
      <c r="AE278" s="289"/>
      <c r="AF278" s="289"/>
      <c r="AG278" s="289"/>
      <c r="AH278" s="289"/>
      <c r="AI278" s="289"/>
      <c r="AJ278" s="289"/>
      <c r="AK278" s="289"/>
      <c r="AL278" s="290"/>
      <c r="AM278" s="291" t="s">
        <v>1450</v>
      </c>
      <c r="AN278" s="292"/>
      <c r="AO278" s="291" t="s">
        <v>1449</v>
      </c>
      <c r="AP278" s="292"/>
      <c r="BE278" s="20"/>
    </row>
    <row r="279" spans="2:57" ht="25.5" customHeight="1" x14ac:dyDescent="0.3">
      <c r="B279" s="19"/>
      <c r="O279" s="25"/>
      <c r="P279" s="270">
        <v>1</v>
      </c>
      <c r="Q279" s="271"/>
      <c r="R279" s="272" t="str">
        <f>sélections!AZ58</f>
        <v>BRUYERE JEAN PHILIPPE (69)</v>
      </c>
      <c r="S279" s="273"/>
      <c r="T279" s="273"/>
      <c r="U279" s="273"/>
      <c r="V279" s="273"/>
      <c r="W279" s="273"/>
      <c r="X279" s="273"/>
      <c r="Y279" s="273"/>
      <c r="Z279" s="273"/>
      <c r="AA279" s="273"/>
      <c r="AB279" s="273"/>
      <c r="AC279" s="273"/>
      <c r="AD279" s="273"/>
      <c r="AE279" s="273"/>
      <c r="AF279" s="273"/>
      <c r="AG279" s="273"/>
      <c r="AH279" s="273"/>
      <c r="AI279" s="273"/>
      <c r="AJ279" s="273"/>
      <c r="AK279" s="273"/>
      <c r="AL279" s="274"/>
      <c r="AM279" s="305">
        <f>INDEX(LF_H!A:A,MATCH($R279,LF_H!$F:$F,0),0)</f>
        <v>59</v>
      </c>
      <c r="AN279" s="305"/>
      <c r="AO279" s="305" t="str">
        <f>INDEX(LF_H!B:B,MATCH($R279,LF_H!$F:$F,0),0)</f>
        <v>E4</v>
      </c>
      <c r="AP279" s="306"/>
      <c r="BE279" s="20"/>
    </row>
    <row r="280" spans="2:57" ht="25.5" customHeight="1" x14ac:dyDescent="0.3">
      <c r="B280" s="19"/>
      <c r="O280" s="25"/>
      <c r="P280" s="278">
        <v>2</v>
      </c>
      <c r="Q280" s="279"/>
      <c r="R280" s="280" t="str">
        <f>sélections!AZ59</f>
        <v>PIRAUX MAXIME (69)</v>
      </c>
      <c r="S280" s="281"/>
      <c r="T280" s="281"/>
      <c r="U280" s="281"/>
      <c r="V280" s="281"/>
      <c r="W280" s="281"/>
      <c r="X280" s="281"/>
      <c r="Y280" s="281"/>
      <c r="Z280" s="281"/>
      <c r="AA280" s="281"/>
      <c r="AB280" s="281"/>
      <c r="AC280" s="281"/>
      <c r="AD280" s="281"/>
      <c r="AE280" s="281"/>
      <c r="AF280" s="281"/>
      <c r="AG280" s="281"/>
      <c r="AH280" s="281"/>
      <c r="AI280" s="281"/>
      <c r="AJ280" s="281"/>
      <c r="AK280" s="281"/>
      <c r="AL280" s="282"/>
      <c r="AM280" s="295">
        <f>INDEX(LF_H!A:A,MATCH($R280,LF_H!$F:$F,0),0)</f>
        <v>68</v>
      </c>
      <c r="AN280" s="295"/>
      <c r="AO280" s="295" t="str">
        <f>INDEX(LF_H!B:B,MATCH($R280,LF_H!$F:$F,0),0)</f>
        <v>E4</v>
      </c>
      <c r="AP280" s="296"/>
      <c r="BE280" s="20"/>
    </row>
    <row r="281" spans="2:57" ht="25.5" customHeight="1" x14ac:dyDescent="0.3">
      <c r="B281" s="19"/>
      <c r="O281" s="25"/>
      <c r="P281" s="278">
        <v>3</v>
      </c>
      <c r="Q281" s="279"/>
      <c r="R281" s="280" t="str">
        <f>sélections!AZ60</f>
        <v>DAEMS PATRICK (69)</v>
      </c>
      <c r="S281" s="281"/>
      <c r="T281" s="281"/>
      <c r="U281" s="281"/>
      <c r="V281" s="281"/>
      <c r="W281" s="281"/>
      <c r="X281" s="281"/>
      <c r="Y281" s="281"/>
      <c r="Z281" s="281"/>
      <c r="AA281" s="281"/>
      <c r="AB281" s="281"/>
      <c r="AC281" s="281"/>
      <c r="AD281" s="281"/>
      <c r="AE281" s="281"/>
      <c r="AF281" s="281"/>
      <c r="AG281" s="281"/>
      <c r="AH281" s="281"/>
      <c r="AI281" s="281"/>
      <c r="AJ281" s="281"/>
      <c r="AK281" s="281"/>
      <c r="AL281" s="282"/>
      <c r="AM281" s="295">
        <f>INDEX(LF_H!A:A,MATCH($R281,LF_H!$F:$F,0),0)</f>
        <v>61</v>
      </c>
      <c r="AN281" s="295"/>
      <c r="AO281" s="295" t="str">
        <f>INDEX(LF_H!B:B,MATCH($R281,LF_H!$F:$F,0),0)</f>
        <v>E4</v>
      </c>
      <c r="AP281" s="296"/>
      <c r="BE281" s="20"/>
    </row>
    <row r="282" spans="2:57" ht="25.5" customHeight="1" thickBot="1" x14ac:dyDescent="0.35">
      <c r="B282" s="19"/>
      <c r="O282" s="25"/>
      <c r="P282" s="254">
        <v>4</v>
      </c>
      <c r="Q282" s="255"/>
      <c r="R282" s="256" t="str">
        <f>sélections!AZ61</f>
        <v>LAIR CYRIL (69)</v>
      </c>
      <c r="S282" s="257"/>
      <c r="T282" s="257"/>
      <c r="U282" s="257"/>
      <c r="V282" s="257"/>
      <c r="W282" s="257"/>
      <c r="X282" s="257"/>
      <c r="Y282" s="257"/>
      <c r="Z282" s="257"/>
      <c r="AA282" s="257"/>
      <c r="AB282" s="257"/>
      <c r="AC282" s="257"/>
      <c r="AD282" s="257"/>
      <c r="AE282" s="257"/>
      <c r="AF282" s="257"/>
      <c r="AG282" s="257"/>
      <c r="AH282" s="257"/>
      <c r="AI282" s="257"/>
      <c r="AJ282" s="257"/>
      <c r="AK282" s="257"/>
      <c r="AL282" s="258"/>
      <c r="AM282" s="259">
        <f>INDEX(LF_H!A:A,MATCH($R282,LF_H!$F:$F,0),0)</f>
        <v>63</v>
      </c>
      <c r="AN282" s="260"/>
      <c r="AO282" s="259" t="str">
        <f>INDEX(LF_H!B:B,MATCH($R282,LF_H!$F:$F,0),0)</f>
        <v>E4</v>
      </c>
      <c r="AP282" s="261"/>
      <c r="BE282" s="20"/>
    </row>
    <row r="283" spans="2:57" ht="25.5" customHeight="1" thickBot="1" x14ac:dyDescent="0.35">
      <c r="B283" s="19"/>
      <c r="P283" s="297" t="s">
        <v>1458</v>
      </c>
      <c r="Q283" s="298"/>
      <c r="R283" s="299">
        <f>sélections!AZ62</f>
        <v>0</v>
      </c>
      <c r="S283" s="300"/>
      <c r="T283" s="300"/>
      <c r="U283" s="300"/>
      <c r="V283" s="300"/>
      <c r="W283" s="300"/>
      <c r="X283" s="300"/>
      <c r="Y283" s="300"/>
      <c r="Z283" s="300"/>
      <c r="AA283" s="300"/>
      <c r="AB283" s="300"/>
      <c r="AC283" s="300"/>
      <c r="AD283" s="300"/>
      <c r="AE283" s="300"/>
      <c r="AF283" s="300"/>
      <c r="AG283" s="300"/>
      <c r="AH283" s="300"/>
      <c r="AI283" s="300"/>
      <c r="AJ283" s="300"/>
      <c r="AK283" s="300"/>
      <c r="AL283" s="301"/>
      <c r="AM283" s="302" t="e">
        <f>INDEX(LF_H!A:A,MATCH($R283,LF_H!$F:$F,0),0)</f>
        <v>#N/A</v>
      </c>
      <c r="AN283" s="303"/>
      <c r="AO283" s="302" t="e">
        <f>INDEX(LF_H!B:B,MATCH($R283,LF_H!$F:$F,0),0)</f>
        <v>#N/A</v>
      </c>
      <c r="AP283" s="304"/>
      <c r="BE283" s="20"/>
    </row>
    <row r="284" spans="2:57" ht="11.25" customHeight="1" thickBot="1" x14ac:dyDescent="0.35">
      <c r="B284" s="19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BE284" s="20"/>
    </row>
    <row r="285" spans="2:57" ht="11.25" customHeight="1" x14ac:dyDescent="0.25">
      <c r="B285" s="27"/>
      <c r="C285" s="28"/>
      <c r="D285" s="28"/>
      <c r="E285" s="28"/>
      <c r="F285" s="28"/>
      <c r="G285" s="246" t="s">
        <v>1541</v>
      </c>
      <c r="H285" s="247"/>
      <c r="I285" s="247"/>
      <c r="J285" s="247"/>
      <c r="K285" s="247"/>
      <c r="L285" s="247"/>
      <c r="M285" s="247"/>
      <c r="N285" s="247"/>
      <c r="O285" s="247"/>
      <c r="P285" s="250">
        <f>sélections!BE63</f>
        <v>0</v>
      </c>
      <c r="Q285" s="250"/>
      <c r="R285" s="250"/>
      <c r="S285" s="250"/>
      <c r="T285" s="250"/>
      <c r="U285" s="250"/>
      <c r="V285" s="250"/>
      <c r="W285" s="250"/>
      <c r="X285" s="250"/>
      <c r="Y285" s="250"/>
      <c r="Z285" s="250"/>
      <c r="AA285" s="250"/>
      <c r="AB285" s="250"/>
      <c r="AC285" s="250"/>
      <c r="AD285" s="250"/>
      <c r="AE285" s="250"/>
      <c r="AF285" s="250"/>
      <c r="AG285" s="250"/>
      <c r="AH285" s="250"/>
      <c r="AI285" s="250"/>
      <c r="AJ285" s="250"/>
      <c r="AK285" s="250"/>
      <c r="AL285" s="251"/>
      <c r="AM285" s="29"/>
      <c r="AN285" s="30"/>
      <c r="AO285" s="30"/>
      <c r="AP285" s="30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31"/>
    </row>
    <row r="286" spans="2:57" ht="11.25" customHeight="1" thickBot="1" x14ac:dyDescent="0.3">
      <c r="B286" s="27"/>
      <c r="C286" s="28"/>
      <c r="D286" s="28"/>
      <c r="E286" s="28"/>
      <c r="F286" s="28"/>
      <c r="G286" s="248"/>
      <c r="H286" s="249"/>
      <c r="I286" s="249"/>
      <c r="J286" s="249"/>
      <c r="K286" s="249"/>
      <c r="L286" s="249"/>
      <c r="M286" s="249"/>
      <c r="N286" s="249"/>
      <c r="O286" s="249"/>
      <c r="P286" s="252"/>
      <c r="Q286" s="252"/>
      <c r="R286" s="252"/>
      <c r="S286" s="252"/>
      <c r="T286" s="252"/>
      <c r="U286" s="252"/>
      <c r="V286" s="252"/>
      <c r="W286" s="252"/>
      <c r="X286" s="252"/>
      <c r="Y286" s="252"/>
      <c r="Z286" s="252"/>
      <c r="AA286" s="252"/>
      <c r="AB286" s="252"/>
      <c r="AC286" s="252"/>
      <c r="AD286" s="252"/>
      <c r="AE286" s="252"/>
      <c r="AF286" s="252"/>
      <c r="AG286" s="252"/>
      <c r="AH286" s="252"/>
      <c r="AI286" s="252"/>
      <c r="AJ286" s="252"/>
      <c r="AK286" s="252"/>
      <c r="AL286" s="253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31"/>
    </row>
    <row r="287" spans="2:57" ht="11.25" customHeight="1" x14ac:dyDescent="0.25">
      <c r="B287" s="33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5"/>
    </row>
    <row r="290" spans="2:57" ht="25.5" customHeight="1" x14ac:dyDescent="0.25">
      <c r="B290" s="66"/>
      <c r="C290" s="67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7"/>
      <c r="AW290" s="16"/>
      <c r="AX290" s="16"/>
      <c r="AY290" s="16"/>
      <c r="AZ290" s="16"/>
      <c r="BA290" s="16"/>
      <c r="BB290" s="16"/>
      <c r="BC290" s="16"/>
      <c r="BD290" s="16"/>
      <c r="BE290" s="18"/>
    </row>
    <row r="291" spans="2:57" ht="25.5" customHeight="1" x14ac:dyDescent="0.3">
      <c r="B291" s="19"/>
      <c r="C291" s="64"/>
      <c r="D291" s="63"/>
      <c r="E291" s="63"/>
      <c r="F291" s="63"/>
      <c r="G291" s="63"/>
      <c r="H291" s="233" t="str">
        <f>INDEX('cal2015-2016'!$I:$I,MATCH($AK301,'cal2015-2016'!$G:$G,0),0)</f>
        <v>N073</v>
      </c>
      <c r="I291" s="234"/>
      <c r="J291" s="234"/>
      <c r="K291" s="234"/>
      <c r="L291" s="235"/>
      <c r="M291" s="230" t="str">
        <f>sélections!B67</f>
        <v>LA CIPALE M - TT LOYERS G</v>
      </c>
      <c r="N291" s="231"/>
      <c r="O291" s="231"/>
      <c r="P291" s="231"/>
      <c r="Q291" s="231"/>
      <c r="R291" s="231"/>
      <c r="S291" s="231"/>
      <c r="T291" s="231"/>
      <c r="U291" s="231"/>
      <c r="V291" s="231"/>
      <c r="W291" s="231"/>
      <c r="X291" s="231"/>
      <c r="Y291" s="231"/>
      <c r="Z291" s="231"/>
      <c r="AA291" s="231"/>
      <c r="AB291" s="231"/>
      <c r="AC291" s="231"/>
      <c r="AD291" s="231"/>
      <c r="AE291" s="231"/>
      <c r="AF291" s="231"/>
      <c r="AG291" s="231"/>
      <c r="AH291" s="231"/>
      <c r="AI291" s="231"/>
      <c r="AJ291" s="231"/>
      <c r="AK291" s="231"/>
      <c r="AL291" s="231"/>
      <c r="AM291" s="231"/>
      <c r="AN291" s="231"/>
      <c r="AO291" s="231"/>
      <c r="AP291" s="231"/>
      <c r="AQ291" s="231"/>
      <c r="AR291" s="231"/>
      <c r="AS291" s="232"/>
      <c r="AT291" s="233" t="str">
        <f>INDEX('cal2015-2016'!$K:$K,MATCH($AK301,'cal2015-2016'!$G:$G,0),0)</f>
        <v>N120</v>
      </c>
      <c r="AU291" s="234"/>
      <c r="AV291" s="234"/>
      <c r="AW291" s="234"/>
      <c r="AX291" s="235"/>
      <c r="AY291" s="11"/>
      <c r="AZ291" s="11"/>
      <c r="BE291" s="20"/>
    </row>
    <row r="292" spans="2:57" ht="25.5" customHeight="1" x14ac:dyDescent="0.25">
      <c r="B292" s="19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E292" s="20"/>
    </row>
    <row r="293" spans="2:57" ht="25.5" customHeight="1" x14ac:dyDescent="0.25">
      <c r="B293" s="19"/>
      <c r="F293" s="227" t="s">
        <v>1537</v>
      </c>
      <c r="G293" s="227"/>
      <c r="H293" s="227"/>
      <c r="I293" s="227"/>
      <c r="J293" s="227"/>
      <c r="K293" s="227"/>
      <c r="L293" s="227"/>
      <c r="M293" s="227"/>
      <c r="N293" s="227"/>
      <c r="O293" s="227"/>
      <c r="P293" s="227"/>
      <c r="Q293" s="227"/>
      <c r="R293" s="227"/>
      <c r="S293" s="227"/>
      <c r="T293" s="227"/>
      <c r="U293" s="228" t="str">
        <f>sélections!F66</f>
        <v>9h30</v>
      </c>
      <c r="V293" s="228"/>
      <c r="W293" s="228"/>
      <c r="X293" s="228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227" t="s">
        <v>1538</v>
      </c>
      <c r="AK293" s="227"/>
      <c r="AL293" s="227"/>
      <c r="AM293" s="227"/>
      <c r="AN293" s="227"/>
      <c r="AO293" s="227"/>
      <c r="AP293" s="227"/>
      <c r="AQ293" s="227"/>
      <c r="AR293" s="227"/>
      <c r="AS293" s="227"/>
      <c r="AT293" s="227"/>
      <c r="AU293" s="229" t="str">
        <f>INDEX('cal2015-2016'!L:L,MATCH(AK301,'cal2015-2016'!G:G,0),0)</f>
        <v>10H00</v>
      </c>
      <c r="AV293" s="229"/>
      <c r="AW293" s="229"/>
      <c r="AX293" s="229"/>
      <c r="AY293" s="21"/>
      <c r="AZ293" s="21"/>
      <c r="BE293" s="20"/>
    </row>
    <row r="294" spans="2:57" ht="25.5" customHeight="1" x14ac:dyDescent="0.25">
      <c r="B294" s="19"/>
      <c r="BE294" s="20"/>
    </row>
    <row r="295" spans="2:57" ht="25.5" customHeight="1" x14ac:dyDescent="0.25">
      <c r="B295" s="19"/>
      <c r="C295"/>
      <c r="D295" s="236" t="str">
        <f>INDEX(provinces!$B:$B,MATCH(H291,provinces!$A:$A,0),0)</f>
        <v>La Cipale</v>
      </c>
      <c r="E295" s="237"/>
      <c r="F295" s="237"/>
      <c r="G295" s="237"/>
      <c r="H295" s="237"/>
      <c r="I295" s="237"/>
      <c r="J295" s="237"/>
      <c r="K295" s="237"/>
      <c r="L295" s="237"/>
      <c r="M295" s="237"/>
      <c r="N295" s="237"/>
      <c r="O295" s="237"/>
      <c r="P295" s="237"/>
      <c r="Q295" s="237"/>
      <c r="R295" s="237"/>
      <c r="S295" s="237"/>
      <c r="T295" s="237"/>
      <c r="U295" s="237"/>
      <c r="V295" s="237"/>
      <c r="W295" s="237"/>
      <c r="X295" s="237"/>
      <c r="Y295" s="238"/>
      <c r="Z295"/>
      <c r="AA295"/>
      <c r="AB295"/>
      <c r="AC295"/>
      <c r="AD295"/>
      <c r="AE295"/>
      <c r="AF295"/>
      <c r="AG295"/>
      <c r="AH295" s="236" t="str">
        <f>INDEX(provinces!$B:$B,MATCH(AT291,provinces!$A:$A,0),0)</f>
        <v>TT Loyers</v>
      </c>
      <c r="AI295" s="237"/>
      <c r="AJ295" s="237"/>
      <c r="AK295" s="237"/>
      <c r="AL295" s="237"/>
      <c r="AM295" s="237"/>
      <c r="AN295" s="237"/>
      <c r="AO295" s="237"/>
      <c r="AP295" s="237"/>
      <c r="AQ295" s="237"/>
      <c r="AR295" s="237"/>
      <c r="AS295" s="237"/>
      <c r="AT295" s="237"/>
      <c r="AU295" s="237"/>
      <c r="AV295" s="237"/>
      <c r="AW295" s="237"/>
      <c r="AX295" s="237"/>
      <c r="AY295" s="237"/>
      <c r="AZ295" s="237"/>
      <c r="BA295" s="237"/>
      <c r="BB295" s="237"/>
      <c r="BC295" s="238"/>
      <c r="BD295"/>
      <c r="BE295" s="20"/>
    </row>
    <row r="296" spans="2:57" ht="25.5" customHeight="1" x14ac:dyDescent="0.25">
      <c r="B296" s="19"/>
      <c r="C296"/>
      <c r="D296" s="236" t="str">
        <f>INDEX(provinces!$C:$C,MATCH(H291,provinces!$A:$A,0),0)</f>
        <v>Clos De L'Ermitage</v>
      </c>
      <c r="E296" s="237"/>
      <c r="F296" s="237"/>
      <c r="G296" s="237"/>
      <c r="H296" s="237"/>
      <c r="I296" s="237"/>
      <c r="J296" s="237"/>
      <c r="K296" s="237"/>
      <c r="L296" s="237"/>
      <c r="M296" s="237"/>
      <c r="N296" s="237"/>
      <c r="O296" s="237"/>
      <c r="P296" s="237"/>
      <c r="Q296" s="237"/>
      <c r="R296" s="237"/>
      <c r="S296" s="237"/>
      <c r="T296" s="237"/>
      <c r="U296" s="237"/>
      <c r="V296" s="237"/>
      <c r="W296" s="237"/>
      <c r="X296" s="237"/>
      <c r="Y296" s="238"/>
      <c r="Z296"/>
      <c r="AA296"/>
      <c r="AB296"/>
      <c r="AC296"/>
      <c r="AD296"/>
      <c r="AE296"/>
      <c r="AF296"/>
      <c r="AG296"/>
      <c r="AH296" s="236" t="str">
        <f>INDEX(provinces!$C:$C,MATCH(AT291,provinces!$A:$A,0),0)</f>
        <v>Rue De Belair, 2</v>
      </c>
      <c r="AI296" s="237"/>
      <c r="AJ296" s="237"/>
      <c r="AK296" s="237"/>
      <c r="AL296" s="237"/>
      <c r="AM296" s="237"/>
      <c r="AN296" s="237"/>
      <c r="AO296" s="237"/>
      <c r="AP296" s="237"/>
      <c r="AQ296" s="237"/>
      <c r="AR296" s="237"/>
      <c r="AS296" s="237"/>
      <c r="AT296" s="237"/>
      <c r="AU296" s="237"/>
      <c r="AV296" s="237"/>
      <c r="AW296" s="237"/>
      <c r="AX296" s="237"/>
      <c r="AY296" s="237"/>
      <c r="AZ296" s="237"/>
      <c r="BA296" s="237"/>
      <c r="BB296" s="237"/>
      <c r="BC296" s="238"/>
      <c r="BD296"/>
      <c r="BE296" s="20"/>
    </row>
    <row r="297" spans="2:57" ht="25.5" customHeight="1" x14ac:dyDescent="0.25">
      <c r="B297" s="19"/>
      <c r="C297"/>
      <c r="D297" s="236" t="str">
        <f>INDEX(provinces!$D:$D,MATCH(H291,provinces!$A:$A,0),0)</f>
        <v>LA CIPALE</v>
      </c>
      <c r="E297" s="237"/>
      <c r="F297" s="237"/>
      <c r="G297" s="237"/>
      <c r="H297" s="237"/>
      <c r="I297" s="237"/>
      <c r="J297" s="237"/>
      <c r="K297" s="237"/>
      <c r="L297" s="237"/>
      <c r="M297" s="237"/>
      <c r="N297" s="237"/>
      <c r="O297" s="237"/>
      <c r="P297" s="237"/>
      <c r="Q297" s="237"/>
      <c r="R297" s="237"/>
      <c r="S297" s="237"/>
      <c r="T297" s="237"/>
      <c r="U297" s="237"/>
      <c r="V297" s="237"/>
      <c r="W297" s="237"/>
      <c r="X297" s="237"/>
      <c r="Y297" s="238"/>
      <c r="Z297"/>
      <c r="AA297"/>
      <c r="AB297"/>
      <c r="AC297"/>
      <c r="AD297"/>
      <c r="AE297"/>
      <c r="AF297"/>
      <c r="AG297"/>
      <c r="AH297" s="236" t="str">
        <f>INDEX(provinces!$D:$D,MATCH(AT291,provinces!$A:$A,0),0)</f>
        <v>TT LOYERS</v>
      </c>
      <c r="AI297" s="237"/>
      <c r="AJ297" s="237"/>
      <c r="AK297" s="237"/>
      <c r="AL297" s="237"/>
      <c r="AM297" s="237"/>
      <c r="AN297" s="237"/>
      <c r="AO297" s="237"/>
      <c r="AP297" s="237"/>
      <c r="AQ297" s="237"/>
      <c r="AR297" s="237"/>
      <c r="AS297" s="237"/>
      <c r="AT297" s="237"/>
      <c r="AU297" s="237"/>
      <c r="AV297" s="237"/>
      <c r="AW297" s="237"/>
      <c r="AX297" s="237"/>
      <c r="AY297" s="237"/>
      <c r="AZ297" s="237"/>
      <c r="BA297" s="237"/>
      <c r="BB297" s="237"/>
      <c r="BC297" s="238"/>
      <c r="BD297"/>
      <c r="BE297" s="20"/>
    </row>
    <row r="298" spans="2:57" ht="25.5" customHeight="1" x14ac:dyDescent="0.25">
      <c r="B298" s="19"/>
      <c r="C298"/>
      <c r="D298" s="236">
        <f>INDEX(provinces!$E:$E,MATCH(H291,provinces!$A:$A,0),0)</f>
        <v>0</v>
      </c>
      <c r="E298" s="237"/>
      <c r="F298" s="237"/>
      <c r="G298" s="237"/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  <c r="R298" s="237"/>
      <c r="S298" s="237"/>
      <c r="T298" s="237"/>
      <c r="U298" s="237"/>
      <c r="V298" s="237"/>
      <c r="W298" s="237"/>
      <c r="X298" s="237"/>
      <c r="Y298" s="238"/>
      <c r="Z298"/>
      <c r="AA298"/>
      <c r="AB298"/>
      <c r="AC298"/>
      <c r="AD298"/>
      <c r="AE298"/>
      <c r="AF298"/>
      <c r="AG298"/>
      <c r="AH298" s="236">
        <f>INDEX(provinces!$E:$E,MATCH(AT291,provinces!$A:$A,0),0)</f>
        <v>0</v>
      </c>
      <c r="AI298" s="237"/>
      <c r="AJ298" s="237"/>
      <c r="AK298" s="237"/>
      <c r="AL298" s="237"/>
      <c r="AM298" s="237"/>
      <c r="AN298" s="237"/>
      <c r="AO298" s="237"/>
      <c r="AP298" s="237"/>
      <c r="AQ298" s="237"/>
      <c r="AR298" s="237"/>
      <c r="AS298" s="237"/>
      <c r="AT298" s="237"/>
      <c r="AU298" s="237"/>
      <c r="AV298" s="237"/>
      <c r="AW298" s="237"/>
      <c r="AX298" s="237"/>
      <c r="AY298" s="237"/>
      <c r="AZ298" s="237"/>
      <c r="BA298" s="237"/>
      <c r="BB298" s="237"/>
      <c r="BC298" s="238"/>
      <c r="BD298"/>
      <c r="BE298" s="20"/>
    </row>
    <row r="299" spans="2:57" ht="25.5" customHeight="1" x14ac:dyDescent="0.25">
      <c r="B299" s="19"/>
      <c r="C299"/>
      <c r="D299" s="236" t="str">
        <f>INDEX(provinces!$H:$H,MATCH(H291,provinces!$A:$A,0),0)</f>
        <v>083/213445</v>
      </c>
      <c r="E299" s="237"/>
      <c r="F299" s="237"/>
      <c r="G299" s="237"/>
      <c r="H299" s="237"/>
      <c r="I299" s="237"/>
      <c r="J299" s="237"/>
      <c r="K299" s="237"/>
      <c r="L299" s="237"/>
      <c r="M299" s="237"/>
      <c r="N299" s="237"/>
      <c r="O299" s="237"/>
      <c r="P299" s="237"/>
      <c r="Q299" s="237"/>
      <c r="R299" s="237"/>
      <c r="S299" s="237"/>
      <c r="T299" s="237"/>
      <c r="U299" s="237"/>
      <c r="V299" s="237"/>
      <c r="W299" s="237"/>
      <c r="X299" s="237"/>
      <c r="Y299" s="238"/>
      <c r="Z299"/>
      <c r="AA299"/>
      <c r="AB299"/>
      <c r="AC299"/>
      <c r="AD299"/>
      <c r="AE299"/>
      <c r="AF299"/>
      <c r="AG299"/>
      <c r="AH299" s="236">
        <f>INDEX(provinces!$H:$H,MATCH(AT291,provinces!$A:$A,0),0)</f>
        <v>0</v>
      </c>
      <c r="AI299" s="237"/>
      <c r="AJ299" s="237"/>
      <c r="AK299" s="237"/>
      <c r="AL299" s="237"/>
      <c r="AM299" s="237"/>
      <c r="AN299" s="237"/>
      <c r="AO299" s="237"/>
      <c r="AP299" s="237"/>
      <c r="AQ299" s="237"/>
      <c r="AR299" s="237"/>
      <c r="AS299" s="237"/>
      <c r="AT299" s="237"/>
      <c r="AU299" s="237"/>
      <c r="AV299" s="237"/>
      <c r="AW299" s="237"/>
      <c r="AX299" s="237"/>
      <c r="AY299" s="237"/>
      <c r="AZ299" s="237"/>
      <c r="BA299" s="237"/>
      <c r="BB299" s="237"/>
      <c r="BC299" s="238"/>
      <c r="BD299"/>
      <c r="BE299" s="20"/>
    </row>
    <row r="300" spans="2:57" ht="25.5" customHeight="1" thickBot="1" x14ac:dyDescent="0.3">
      <c r="B300" s="19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3"/>
      <c r="V300" s="23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E300" s="20"/>
    </row>
    <row r="301" spans="2:57" ht="25.5" customHeight="1" thickBot="1" x14ac:dyDescent="0.3">
      <c r="B301" s="19"/>
      <c r="O301" s="25"/>
      <c r="P301" s="241" t="s">
        <v>1539</v>
      </c>
      <c r="Q301" s="242"/>
      <c r="R301" s="242"/>
      <c r="S301" s="243" t="str">
        <f>sélections!D75</f>
        <v>MAILLEUX ARNAUD (69)</v>
      </c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39">
        <f>INDEX(LF_H!D:D,MATCH(S301,LF_H!F:F,0),0)</f>
        <v>149539</v>
      </c>
      <c r="AG301" s="239"/>
      <c r="AH301" s="239"/>
      <c r="AI301" s="239"/>
      <c r="AJ301" s="240"/>
      <c r="AK301" s="293" t="str">
        <f>sélections!S66</f>
        <v>03-197</v>
      </c>
      <c r="AL301" s="293"/>
      <c r="AM301" s="293"/>
      <c r="AN301" s="293"/>
      <c r="AO301" s="293"/>
      <c r="AP301" s="294"/>
      <c r="AQ301" s="25"/>
      <c r="AV301" s="68"/>
      <c r="BE301" s="20"/>
    </row>
    <row r="302" spans="2:57" ht="25.5" customHeight="1" thickBot="1" x14ac:dyDescent="0.35">
      <c r="B302" s="19"/>
      <c r="O302" s="25"/>
      <c r="P302" s="286" t="str">
        <f>INDEX('cal2015-2016'!F:F,MATCH(AK301,'cal2015-2016'!G:G,0),0)</f>
        <v>5P</v>
      </c>
      <c r="Q302" s="287"/>
      <c r="R302" s="288" t="s">
        <v>1553</v>
      </c>
      <c r="S302" s="289"/>
      <c r="T302" s="289"/>
      <c r="U302" s="289"/>
      <c r="V302" s="289"/>
      <c r="W302" s="289"/>
      <c r="X302" s="289"/>
      <c r="Y302" s="289"/>
      <c r="Z302" s="289"/>
      <c r="AA302" s="289"/>
      <c r="AB302" s="289"/>
      <c r="AC302" s="289"/>
      <c r="AD302" s="289"/>
      <c r="AE302" s="289"/>
      <c r="AF302" s="289"/>
      <c r="AG302" s="289"/>
      <c r="AH302" s="289"/>
      <c r="AI302" s="289"/>
      <c r="AJ302" s="289"/>
      <c r="AK302" s="289"/>
      <c r="AL302" s="290"/>
      <c r="AM302" s="291" t="s">
        <v>1450</v>
      </c>
      <c r="AN302" s="292"/>
      <c r="AO302" s="291" t="s">
        <v>1449</v>
      </c>
      <c r="AP302" s="292"/>
      <c r="BE302" s="20"/>
    </row>
    <row r="303" spans="2:57" ht="25.5" customHeight="1" x14ac:dyDescent="0.3">
      <c r="B303" s="19"/>
      <c r="O303" s="25"/>
      <c r="P303" s="270">
        <v>1</v>
      </c>
      <c r="Q303" s="271"/>
      <c r="R303" s="272" t="str">
        <f>sélections!D69</f>
        <v>LEROY JEAN MARC (69)</v>
      </c>
      <c r="S303" s="273"/>
      <c r="T303" s="273"/>
      <c r="U303" s="273"/>
      <c r="V303" s="273"/>
      <c r="W303" s="273"/>
      <c r="X303" s="273"/>
      <c r="Y303" s="273"/>
      <c r="Z303" s="273"/>
      <c r="AA303" s="273"/>
      <c r="AB303" s="273"/>
      <c r="AC303" s="273"/>
      <c r="AD303" s="273"/>
      <c r="AE303" s="273"/>
      <c r="AF303" s="273"/>
      <c r="AG303" s="273"/>
      <c r="AH303" s="273"/>
      <c r="AI303" s="273"/>
      <c r="AJ303" s="273"/>
      <c r="AK303" s="273"/>
      <c r="AL303" s="274"/>
      <c r="AM303" s="305">
        <f>INDEX(LF_H!A:A,MATCH($R303,LF_H!$F:$F,0),0)</f>
        <v>64</v>
      </c>
      <c r="AN303" s="305"/>
      <c r="AO303" s="305" t="str">
        <f>INDEX(LF_H!B:B,MATCH($R303,LF_H!$F:$F,0),0)</f>
        <v>E4</v>
      </c>
      <c r="AP303" s="306"/>
      <c r="BE303" s="20"/>
    </row>
    <row r="304" spans="2:57" ht="25.5" customHeight="1" x14ac:dyDescent="0.3">
      <c r="B304" s="19"/>
      <c r="O304" s="25"/>
      <c r="P304" s="278">
        <v>2</v>
      </c>
      <c r="Q304" s="279"/>
      <c r="R304" s="280" t="str">
        <f>sélections!D70</f>
        <v>MAILLEUX ARNAUD (69)</v>
      </c>
      <c r="S304" s="281"/>
      <c r="T304" s="281"/>
      <c r="U304" s="281"/>
      <c r="V304" s="281"/>
      <c r="W304" s="281"/>
      <c r="X304" s="281"/>
      <c r="Y304" s="281"/>
      <c r="Z304" s="281"/>
      <c r="AA304" s="281"/>
      <c r="AB304" s="281"/>
      <c r="AC304" s="281"/>
      <c r="AD304" s="281"/>
      <c r="AE304" s="281"/>
      <c r="AF304" s="281"/>
      <c r="AG304" s="281"/>
      <c r="AH304" s="281"/>
      <c r="AI304" s="281"/>
      <c r="AJ304" s="281"/>
      <c r="AK304" s="281"/>
      <c r="AL304" s="282"/>
      <c r="AM304" s="295">
        <f>INDEX(LF_H!A:A,MATCH($R304,LF_H!$F:$F,0),0)</f>
        <v>65</v>
      </c>
      <c r="AN304" s="295"/>
      <c r="AO304" s="295" t="str">
        <f>INDEX(LF_H!B:B,MATCH($R304,LF_H!$F:$F,0),0)</f>
        <v>E4</v>
      </c>
      <c r="AP304" s="296"/>
      <c r="BE304" s="20"/>
    </row>
    <row r="305" spans="2:57" ht="25.5" customHeight="1" x14ac:dyDescent="0.3">
      <c r="B305" s="19"/>
      <c r="O305" s="25"/>
      <c r="P305" s="278">
        <v>3</v>
      </c>
      <c r="Q305" s="279"/>
      <c r="R305" s="280" t="str">
        <f>sélections!D71</f>
        <v>MAILLEUX IGOR (69)</v>
      </c>
      <c r="S305" s="281"/>
      <c r="T305" s="281"/>
      <c r="U305" s="281"/>
      <c r="V305" s="281"/>
      <c r="W305" s="281"/>
      <c r="X305" s="281"/>
      <c r="Y305" s="281"/>
      <c r="Z305" s="281"/>
      <c r="AA305" s="281"/>
      <c r="AB305" s="281"/>
      <c r="AC305" s="281"/>
      <c r="AD305" s="281"/>
      <c r="AE305" s="281"/>
      <c r="AF305" s="281"/>
      <c r="AG305" s="281"/>
      <c r="AH305" s="281"/>
      <c r="AI305" s="281"/>
      <c r="AJ305" s="281"/>
      <c r="AK305" s="281"/>
      <c r="AL305" s="282"/>
      <c r="AM305" s="295">
        <f>INDEX(LF_H!A:A,MATCH($R305,LF_H!$F:$F,0),0)</f>
        <v>66</v>
      </c>
      <c r="AN305" s="295"/>
      <c r="AO305" s="295" t="str">
        <f>INDEX(LF_H!B:B,MATCH($R305,LF_H!$F:$F,0),0)</f>
        <v>E4</v>
      </c>
      <c r="AP305" s="296"/>
      <c r="BE305" s="20"/>
    </row>
    <row r="306" spans="2:57" ht="25.5" customHeight="1" thickBot="1" x14ac:dyDescent="0.35">
      <c r="B306" s="19"/>
      <c r="O306" s="25"/>
      <c r="P306" s="254">
        <v>4</v>
      </c>
      <c r="Q306" s="255"/>
      <c r="R306" s="256" t="str">
        <f>sélections!D72</f>
        <v>PAULUS HUGO (69)</v>
      </c>
      <c r="S306" s="257"/>
      <c r="T306" s="257"/>
      <c r="U306" s="257"/>
      <c r="V306" s="257"/>
      <c r="W306" s="257"/>
      <c r="X306" s="257"/>
      <c r="Y306" s="257"/>
      <c r="Z306" s="257"/>
      <c r="AA306" s="257"/>
      <c r="AB306" s="257"/>
      <c r="AC306" s="257"/>
      <c r="AD306" s="257"/>
      <c r="AE306" s="257"/>
      <c r="AF306" s="257"/>
      <c r="AG306" s="257"/>
      <c r="AH306" s="257"/>
      <c r="AI306" s="257"/>
      <c r="AJ306" s="257"/>
      <c r="AK306" s="257"/>
      <c r="AL306" s="258"/>
      <c r="AM306" s="259">
        <f>INDEX(LF_H!A:A,MATCH($R306,LF_H!$F:$F,0),0)</f>
        <v>67</v>
      </c>
      <c r="AN306" s="260"/>
      <c r="AO306" s="259" t="str">
        <f>INDEX(LF_H!B:B,MATCH($R306,LF_H!$F:$F,0),0)</f>
        <v>E4</v>
      </c>
      <c r="AP306" s="261"/>
      <c r="BE306" s="20"/>
    </row>
    <row r="307" spans="2:57" ht="25.5" customHeight="1" thickBot="1" x14ac:dyDescent="0.35">
      <c r="B307" s="19"/>
      <c r="P307" s="297" t="s">
        <v>1458</v>
      </c>
      <c r="Q307" s="298"/>
      <c r="R307" s="299">
        <f>sélections!D73</f>
        <v>0</v>
      </c>
      <c r="S307" s="300"/>
      <c r="T307" s="300"/>
      <c r="U307" s="300"/>
      <c r="V307" s="300"/>
      <c r="W307" s="300"/>
      <c r="X307" s="300"/>
      <c r="Y307" s="300"/>
      <c r="Z307" s="300"/>
      <c r="AA307" s="300"/>
      <c r="AB307" s="300"/>
      <c r="AC307" s="300"/>
      <c r="AD307" s="300"/>
      <c r="AE307" s="300"/>
      <c r="AF307" s="300"/>
      <c r="AG307" s="300"/>
      <c r="AH307" s="300"/>
      <c r="AI307" s="300"/>
      <c r="AJ307" s="300"/>
      <c r="AK307" s="300"/>
      <c r="AL307" s="301"/>
      <c r="AM307" s="302" t="e">
        <f>INDEX(LF_H!A:A,MATCH($R307,LF_H!$F:$F,0),0)</f>
        <v>#N/A</v>
      </c>
      <c r="AN307" s="303"/>
      <c r="AO307" s="302" t="e">
        <f>INDEX(LF_H!B:B,MATCH($R307,LF_H!$F:$F,0),0)</f>
        <v>#N/A</v>
      </c>
      <c r="AP307" s="304"/>
      <c r="BE307" s="20"/>
    </row>
    <row r="308" spans="2:57" ht="11.25" customHeight="1" thickBot="1" x14ac:dyDescent="0.35">
      <c r="B308" s="19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BE308" s="20"/>
    </row>
    <row r="309" spans="2:57" ht="11.25" customHeight="1" x14ac:dyDescent="0.25">
      <c r="B309" s="27"/>
      <c r="C309" s="28"/>
      <c r="D309" s="28"/>
      <c r="E309" s="28"/>
      <c r="F309" s="28"/>
      <c r="G309" s="246" t="s">
        <v>1541</v>
      </c>
      <c r="H309" s="247"/>
      <c r="I309" s="247"/>
      <c r="J309" s="247"/>
      <c r="K309" s="247"/>
      <c r="L309" s="247"/>
      <c r="M309" s="247"/>
      <c r="N309" s="247"/>
      <c r="O309" s="247"/>
      <c r="P309" s="250">
        <f>sélections!I74</f>
        <v>0</v>
      </c>
      <c r="Q309" s="250"/>
      <c r="R309" s="250"/>
      <c r="S309" s="250"/>
      <c r="T309" s="250"/>
      <c r="U309" s="250"/>
      <c r="V309" s="250"/>
      <c r="W309" s="250"/>
      <c r="X309" s="250"/>
      <c r="Y309" s="250"/>
      <c r="Z309" s="250"/>
      <c r="AA309" s="250"/>
      <c r="AB309" s="250"/>
      <c r="AC309" s="250"/>
      <c r="AD309" s="250"/>
      <c r="AE309" s="250"/>
      <c r="AF309" s="250"/>
      <c r="AG309" s="250"/>
      <c r="AH309" s="250"/>
      <c r="AI309" s="250"/>
      <c r="AJ309" s="250"/>
      <c r="AK309" s="250"/>
      <c r="AL309" s="251"/>
      <c r="AM309" s="29"/>
      <c r="AN309" s="30"/>
      <c r="AO309" s="30"/>
      <c r="AP309" s="30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31"/>
    </row>
    <row r="310" spans="2:57" ht="11.25" customHeight="1" thickBot="1" x14ac:dyDescent="0.3">
      <c r="B310" s="27"/>
      <c r="C310" s="28"/>
      <c r="D310" s="28"/>
      <c r="E310" s="28"/>
      <c r="F310" s="28"/>
      <c r="G310" s="248"/>
      <c r="H310" s="249"/>
      <c r="I310" s="249"/>
      <c r="J310" s="249"/>
      <c r="K310" s="249"/>
      <c r="L310" s="249"/>
      <c r="M310" s="249"/>
      <c r="N310" s="249"/>
      <c r="O310" s="249"/>
      <c r="P310" s="252"/>
      <c r="Q310" s="252"/>
      <c r="R310" s="252"/>
      <c r="S310" s="252"/>
      <c r="T310" s="252"/>
      <c r="U310" s="252"/>
      <c r="V310" s="252"/>
      <c r="W310" s="252"/>
      <c r="X310" s="252"/>
      <c r="Y310" s="252"/>
      <c r="Z310" s="252"/>
      <c r="AA310" s="252"/>
      <c r="AB310" s="252"/>
      <c r="AC310" s="252"/>
      <c r="AD310" s="252"/>
      <c r="AE310" s="252"/>
      <c r="AF310" s="252"/>
      <c r="AG310" s="252"/>
      <c r="AH310" s="252"/>
      <c r="AI310" s="252"/>
      <c r="AJ310" s="252"/>
      <c r="AK310" s="252"/>
      <c r="AL310" s="253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31"/>
    </row>
    <row r="311" spans="2:57" ht="11.25" customHeight="1" x14ac:dyDescent="0.25">
      <c r="B311" s="33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5"/>
    </row>
    <row r="314" spans="2:57" ht="25.5" customHeight="1" x14ac:dyDescent="0.25">
      <c r="B314" s="66"/>
      <c r="C314" s="67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7"/>
      <c r="AW314" s="16"/>
      <c r="AX314" s="16"/>
      <c r="AY314" s="16"/>
      <c r="AZ314" s="16"/>
      <c r="BA314" s="16"/>
      <c r="BB314" s="16"/>
      <c r="BC314" s="16"/>
      <c r="BD314" s="16"/>
      <c r="BE314" s="18"/>
    </row>
    <row r="315" spans="2:57" ht="25.5" customHeight="1" x14ac:dyDescent="0.3">
      <c r="B315" s="19"/>
      <c r="C315" s="64"/>
      <c r="D315" s="63"/>
      <c r="E315" s="63"/>
      <c r="F315" s="63"/>
      <c r="G315" s="63"/>
      <c r="H315" s="233" t="str">
        <f>INDEX('cal2015-2016'!$I:$I,MATCH($AK325,'cal2015-2016'!$G:$G,0),0)</f>
        <v>N073</v>
      </c>
      <c r="I315" s="234"/>
      <c r="J315" s="234"/>
      <c r="K315" s="234"/>
      <c r="L315" s="235"/>
      <c r="M315" s="230" t="str">
        <f>sélections!AA67</f>
        <v>LA CIPALE N - PAL SARTOISE E</v>
      </c>
      <c r="N315" s="231"/>
      <c r="O315" s="231"/>
      <c r="P315" s="231"/>
      <c r="Q315" s="231"/>
      <c r="R315" s="231"/>
      <c r="S315" s="231"/>
      <c r="T315" s="231"/>
      <c r="U315" s="231"/>
      <c r="V315" s="231"/>
      <c r="W315" s="231"/>
      <c r="X315" s="231"/>
      <c r="Y315" s="231"/>
      <c r="Z315" s="231"/>
      <c r="AA315" s="231"/>
      <c r="AB315" s="231"/>
      <c r="AC315" s="231"/>
      <c r="AD315" s="231"/>
      <c r="AE315" s="231"/>
      <c r="AF315" s="231"/>
      <c r="AG315" s="231"/>
      <c r="AH315" s="231"/>
      <c r="AI315" s="231"/>
      <c r="AJ315" s="231"/>
      <c r="AK315" s="231"/>
      <c r="AL315" s="231"/>
      <c r="AM315" s="231"/>
      <c r="AN315" s="231"/>
      <c r="AO315" s="231"/>
      <c r="AP315" s="231"/>
      <c r="AQ315" s="231"/>
      <c r="AR315" s="231"/>
      <c r="AS315" s="232"/>
      <c r="AT315" s="233" t="str">
        <f>INDEX('cal2015-2016'!$K:$K,MATCH($AK325,'cal2015-2016'!$G:$G,0),0)</f>
        <v>N188</v>
      </c>
      <c r="AU315" s="234"/>
      <c r="AV315" s="234"/>
      <c r="AW315" s="234"/>
      <c r="AX315" s="235"/>
      <c r="AY315" s="11"/>
      <c r="AZ315" s="11"/>
      <c r="BE315" s="20"/>
    </row>
    <row r="316" spans="2:57" ht="25.5" customHeight="1" x14ac:dyDescent="0.25">
      <c r="B316" s="19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E316" s="20"/>
    </row>
    <row r="317" spans="2:57" ht="25.5" customHeight="1" x14ac:dyDescent="0.25">
      <c r="B317" s="19"/>
      <c r="F317" s="227" t="s">
        <v>1537</v>
      </c>
      <c r="G317" s="227"/>
      <c r="H317" s="227"/>
      <c r="I317" s="227"/>
      <c r="J317" s="227"/>
      <c r="K317" s="227"/>
      <c r="L317" s="227"/>
      <c r="M317" s="227"/>
      <c r="N317" s="227"/>
      <c r="O317" s="227"/>
      <c r="P317" s="227"/>
      <c r="Q317" s="227"/>
      <c r="R317" s="227"/>
      <c r="S317" s="227"/>
      <c r="T317" s="227"/>
      <c r="U317" s="228" t="str">
        <f>sélections!AE66</f>
        <v>9h30</v>
      </c>
      <c r="V317" s="228"/>
      <c r="W317" s="228"/>
      <c r="X317" s="228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227" t="s">
        <v>1538</v>
      </c>
      <c r="AK317" s="227"/>
      <c r="AL317" s="227"/>
      <c r="AM317" s="227"/>
      <c r="AN317" s="227"/>
      <c r="AO317" s="227"/>
      <c r="AP317" s="227"/>
      <c r="AQ317" s="227"/>
      <c r="AR317" s="227"/>
      <c r="AS317" s="227"/>
      <c r="AT317" s="227"/>
      <c r="AU317" s="229" t="str">
        <f>INDEX('cal2015-2016'!L:L,MATCH(AK325,'cal2015-2016'!G:G,0),0)</f>
        <v>10H00</v>
      </c>
      <c r="AV317" s="229"/>
      <c r="AW317" s="229"/>
      <c r="AX317" s="229"/>
      <c r="AY317" s="21"/>
      <c r="AZ317" s="21"/>
      <c r="BE317" s="20"/>
    </row>
    <row r="318" spans="2:57" ht="25.5" customHeight="1" x14ac:dyDescent="0.25">
      <c r="B318" s="19"/>
      <c r="BE318" s="20"/>
    </row>
    <row r="319" spans="2:57" ht="25.5" customHeight="1" x14ac:dyDescent="0.25">
      <c r="B319" s="19"/>
      <c r="C319"/>
      <c r="D319" s="236" t="str">
        <f>INDEX(provinces!$B:$B,MATCH(H315,provinces!$A:$A,0),0)</f>
        <v>La Cipale</v>
      </c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  <c r="W319" s="237"/>
      <c r="X319" s="237"/>
      <c r="Y319" s="238"/>
      <c r="Z319"/>
      <c r="AA319"/>
      <c r="AB319"/>
      <c r="AC319"/>
      <c r="AD319"/>
      <c r="AE319"/>
      <c r="AF319"/>
      <c r="AG319"/>
      <c r="AH319" s="236" t="str">
        <f>INDEX(provinces!$B:$B,MATCH(AT315,provinces!$A:$A,0),0)</f>
        <v>Pal Sartoise</v>
      </c>
      <c r="AI319" s="237"/>
      <c r="AJ319" s="237"/>
      <c r="AK319" s="237"/>
      <c r="AL319" s="237"/>
      <c r="AM319" s="237"/>
      <c r="AN319" s="237"/>
      <c r="AO319" s="237"/>
      <c r="AP319" s="237"/>
      <c r="AQ319" s="237"/>
      <c r="AR319" s="237"/>
      <c r="AS319" s="237"/>
      <c r="AT319" s="237"/>
      <c r="AU319" s="237"/>
      <c r="AV319" s="237"/>
      <c r="AW319" s="237"/>
      <c r="AX319" s="237"/>
      <c r="AY319" s="237"/>
      <c r="AZ319" s="237"/>
      <c r="BA319" s="237"/>
      <c r="BB319" s="237"/>
      <c r="BC319" s="238"/>
      <c r="BD319"/>
      <c r="BE319" s="20"/>
    </row>
    <row r="320" spans="2:57" ht="25.5" customHeight="1" x14ac:dyDescent="0.25">
      <c r="B320" s="19"/>
      <c r="C320"/>
      <c r="D320" s="236" t="str">
        <f>INDEX(provinces!$C:$C,MATCH(H315,provinces!$A:$A,0),0)</f>
        <v>Clos De L'Ermitage</v>
      </c>
      <c r="E320" s="237"/>
      <c r="F320" s="237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7"/>
      <c r="R320" s="237"/>
      <c r="S320" s="237"/>
      <c r="T320" s="237"/>
      <c r="U320" s="237"/>
      <c r="V320" s="237"/>
      <c r="W320" s="237"/>
      <c r="X320" s="237"/>
      <c r="Y320" s="238"/>
      <c r="Z320"/>
      <c r="AA320"/>
      <c r="AB320"/>
      <c r="AC320"/>
      <c r="AD320"/>
      <c r="AE320"/>
      <c r="AF320"/>
      <c r="AG320"/>
      <c r="AH320" s="236" t="str">
        <f>INDEX(provinces!$C:$C,MATCH(AT315,provinces!$A:$A,0),0)</f>
        <v>Rue Morimont</v>
      </c>
      <c r="AI320" s="237"/>
      <c r="AJ320" s="237"/>
      <c r="AK320" s="237"/>
      <c r="AL320" s="237"/>
      <c r="AM320" s="237"/>
      <c r="AN320" s="237"/>
      <c r="AO320" s="237"/>
      <c r="AP320" s="237"/>
      <c r="AQ320" s="237"/>
      <c r="AR320" s="237"/>
      <c r="AS320" s="237"/>
      <c r="AT320" s="237"/>
      <c r="AU320" s="237"/>
      <c r="AV320" s="237"/>
      <c r="AW320" s="237"/>
      <c r="AX320" s="237"/>
      <c r="AY320" s="237"/>
      <c r="AZ320" s="237"/>
      <c r="BA320" s="237"/>
      <c r="BB320" s="237"/>
      <c r="BC320" s="238"/>
      <c r="BD320"/>
      <c r="BE320" s="20"/>
    </row>
    <row r="321" spans="2:57" ht="25.5" customHeight="1" x14ac:dyDescent="0.25">
      <c r="B321" s="19"/>
      <c r="C321"/>
      <c r="D321" s="236" t="str">
        <f>INDEX(provinces!$D:$D,MATCH(H315,provinces!$A:$A,0),0)</f>
        <v>LA CIPALE</v>
      </c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7"/>
      <c r="U321" s="237"/>
      <c r="V321" s="237"/>
      <c r="W321" s="237"/>
      <c r="X321" s="237"/>
      <c r="Y321" s="238"/>
      <c r="Z321"/>
      <c r="AA321"/>
      <c r="AB321"/>
      <c r="AC321"/>
      <c r="AD321"/>
      <c r="AE321"/>
      <c r="AF321"/>
      <c r="AG321"/>
      <c r="AH321" s="236" t="str">
        <f>INDEX(provinces!$D:$D,MATCH(AT315,provinces!$A:$A,0),0)</f>
        <v>COMPLEXE SPORTIF</v>
      </c>
      <c r="AI321" s="237"/>
      <c r="AJ321" s="237"/>
      <c r="AK321" s="237"/>
      <c r="AL321" s="237"/>
      <c r="AM321" s="237"/>
      <c r="AN321" s="237"/>
      <c r="AO321" s="237"/>
      <c r="AP321" s="237"/>
      <c r="AQ321" s="237"/>
      <c r="AR321" s="237"/>
      <c r="AS321" s="237"/>
      <c r="AT321" s="237"/>
      <c r="AU321" s="237"/>
      <c r="AV321" s="237"/>
      <c r="AW321" s="237"/>
      <c r="AX321" s="237"/>
      <c r="AY321" s="237"/>
      <c r="AZ321" s="237"/>
      <c r="BA321" s="237"/>
      <c r="BB321" s="237"/>
      <c r="BC321" s="238"/>
      <c r="BD321"/>
      <c r="BE321" s="20"/>
    </row>
    <row r="322" spans="2:57" ht="25.5" customHeight="1" x14ac:dyDescent="0.25">
      <c r="B322" s="19"/>
      <c r="C322"/>
      <c r="D322" s="236">
        <f>INDEX(provinces!$E:$E,MATCH(H315,provinces!$A:$A,0),0)</f>
        <v>0</v>
      </c>
      <c r="E322" s="237"/>
      <c r="F322" s="237"/>
      <c r="G322" s="237"/>
      <c r="H322" s="237"/>
      <c r="I322" s="237"/>
      <c r="J322" s="237"/>
      <c r="K322" s="237"/>
      <c r="L322" s="237"/>
      <c r="M322" s="237"/>
      <c r="N322" s="237"/>
      <c r="O322" s="237"/>
      <c r="P322" s="237"/>
      <c r="Q322" s="237"/>
      <c r="R322" s="237"/>
      <c r="S322" s="237"/>
      <c r="T322" s="237"/>
      <c r="U322" s="237"/>
      <c r="V322" s="237"/>
      <c r="W322" s="237"/>
      <c r="X322" s="237"/>
      <c r="Y322" s="238"/>
      <c r="Z322"/>
      <c r="AA322"/>
      <c r="AB322"/>
      <c r="AC322"/>
      <c r="AD322"/>
      <c r="AE322"/>
      <c r="AF322"/>
      <c r="AG322"/>
      <c r="AH322" s="236">
        <f>INDEX(provinces!$E:$E,MATCH(AT315,provinces!$A:$A,0),0)</f>
        <v>0</v>
      </c>
      <c r="AI322" s="237"/>
      <c r="AJ322" s="237"/>
      <c r="AK322" s="237"/>
      <c r="AL322" s="237"/>
      <c r="AM322" s="237"/>
      <c r="AN322" s="237"/>
      <c r="AO322" s="237"/>
      <c r="AP322" s="237"/>
      <c r="AQ322" s="237"/>
      <c r="AR322" s="237"/>
      <c r="AS322" s="237"/>
      <c r="AT322" s="237"/>
      <c r="AU322" s="237"/>
      <c r="AV322" s="237"/>
      <c r="AW322" s="237"/>
      <c r="AX322" s="237"/>
      <c r="AY322" s="237"/>
      <c r="AZ322" s="237"/>
      <c r="BA322" s="237"/>
      <c r="BB322" s="237"/>
      <c r="BC322" s="238"/>
      <c r="BD322"/>
      <c r="BE322" s="20"/>
    </row>
    <row r="323" spans="2:57" ht="25.5" customHeight="1" x14ac:dyDescent="0.25">
      <c r="B323" s="19"/>
      <c r="C323"/>
      <c r="D323" s="236" t="str">
        <f>INDEX(provinces!$H:$H,MATCH(H315,provinces!$A:$A,0),0)</f>
        <v>083/213445</v>
      </c>
      <c r="E323" s="237"/>
      <c r="F323" s="237"/>
      <c r="G323" s="237"/>
      <c r="H323" s="237"/>
      <c r="I323" s="237"/>
      <c r="J323" s="237"/>
      <c r="K323" s="237"/>
      <c r="L323" s="237"/>
      <c r="M323" s="237"/>
      <c r="N323" s="237"/>
      <c r="O323" s="237"/>
      <c r="P323" s="237"/>
      <c r="Q323" s="237"/>
      <c r="R323" s="237"/>
      <c r="S323" s="237"/>
      <c r="T323" s="237"/>
      <c r="U323" s="237"/>
      <c r="V323" s="237"/>
      <c r="W323" s="237"/>
      <c r="X323" s="237"/>
      <c r="Y323" s="238"/>
      <c r="Z323"/>
      <c r="AA323"/>
      <c r="AB323"/>
      <c r="AC323"/>
      <c r="AD323"/>
      <c r="AE323"/>
      <c r="AF323"/>
      <c r="AG323"/>
      <c r="AH323" s="236">
        <f>INDEX(provinces!$H:$H,MATCH(AT315,provinces!$A:$A,0),0)</f>
        <v>0</v>
      </c>
      <c r="AI323" s="237"/>
      <c r="AJ323" s="237"/>
      <c r="AK323" s="237"/>
      <c r="AL323" s="237"/>
      <c r="AM323" s="237"/>
      <c r="AN323" s="237"/>
      <c r="AO323" s="237"/>
      <c r="AP323" s="237"/>
      <c r="AQ323" s="237"/>
      <c r="AR323" s="237"/>
      <c r="AS323" s="237"/>
      <c r="AT323" s="237"/>
      <c r="AU323" s="237"/>
      <c r="AV323" s="237"/>
      <c r="AW323" s="237"/>
      <c r="AX323" s="237"/>
      <c r="AY323" s="237"/>
      <c r="AZ323" s="237"/>
      <c r="BA323" s="237"/>
      <c r="BB323" s="237"/>
      <c r="BC323" s="238"/>
      <c r="BD323"/>
      <c r="BE323" s="20"/>
    </row>
    <row r="324" spans="2:57" ht="25.5" customHeight="1" thickBot="1" x14ac:dyDescent="0.3">
      <c r="B324" s="19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3"/>
      <c r="V324" s="23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E324" s="20"/>
    </row>
    <row r="325" spans="2:57" ht="25.5" customHeight="1" thickBot="1" x14ac:dyDescent="0.3">
      <c r="B325" s="19"/>
      <c r="O325" s="25"/>
      <c r="P325" s="241" t="s">
        <v>1539</v>
      </c>
      <c r="Q325" s="242"/>
      <c r="R325" s="242"/>
      <c r="S325" s="243" t="str">
        <f>sélections!AC75</f>
        <v>DAWAGNE THOMAS (85)</v>
      </c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39">
        <f>INDEX(LF_H!D:D,MATCH(S325,LF_H!F:F,0),0)</f>
        <v>145164</v>
      </c>
      <c r="AG325" s="239"/>
      <c r="AH325" s="239"/>
      <c r="AI325" s="239"/>
      <c r="AJ325" s="240"/>
      <c r="AK325" s="293" t="str">
        <f>sélections!AP66</f>
        <v>03-263</v>
      </c>
      <c r="AL325" s="293"/>
      <c r="AM325" s="293"/>
      <c r="AN325" s="293"/>
      <c r="AO325" s="293"/>
      <c r="AP325" s="294"/>
      <c r="AQ325" s="25"/>
      <c r="AV325" s="68"/>
      <c r="BE325" s="20"/>
    </row>
    <row r="326" spans="2:57" ht="25.5" customHeight="1" thickBot="1" x14ac:dyDescent="0.35">
      <c r="B326" s="19"/>
      <c r="O326" s="25"/>
      <c r="P326" s="286" t="str">
        <f>INDEX('cal2015-2016'!F:F,MATCH(AK325,'cal2015-2016'!G:G,0),0)</f>
        <v>6O</v>
      </c>
      <c r="Q326" s="287"/>
      <c r="R326" s="288" t="s">
        <v>1554</v>
      </c>
      <c r="S326" s="289"/>
      <c r="T326" s="289"/>
      <c r="U326" s="289"/>
      <c r="V326" s="289"/>
      <c r="W326" s="289"/>
      <c r="X326" s="289"/>
      <c r="Y326" s="289"/>
      <c r="Z326" s="289"/>
      <c r="AA326" s="289"/>
      <c r="AB326" s="289"/>
      <c r="AC326" s="289"/>
      <c r="AD326" s="289"/>
      <c r="AE326" s="289"/>
      <c r="AF326" s="289"/>
      <c r="AG326" s="289"/>
      <c r="AH326" s="289"/>
      <c r="AI326" s="289"/>
      <c r="AJ326" s="289"/>
      <c r="AK326" s="289"/>
      <c r="AL326" s="290"/>
      <c r="AM326" s="291" t="s">
        <v>1450</v>
      </c>
      <c r="AN326" s="292"/>
      <c r="AO326" s="291" t="s">
        <v>1449</v>
      </c>
      <c r="AP326" s="292"/>
      <c r="BE326" s="20"/>
    </row>
    <row r="327" spans="2:57" ht="25.5" customHeight="1" x14ac:dyDescent="0.3">
      <c r="B327" s="19"/>
      <c r="O327" s="25"/>
      <c r="P327" s="270">
        <v>1</v>
      </c>
      <c r="Q327" s="271"/>
      <c r="R327" s="272" t="str">
        <f>sélections!AC69</f>
        <v>PIRLOT BASTIEN (85)</v>
      </c>
      <c r="S327" s="273"/>
      <c r="T327" s="273"/>
      <c r="U327" s="273"/>
      <c r="V327" s="273"/>
      <c r="W327" s="273"/>
      <c r="X327" s="273"/>
      <c r="Y327" s="273"/>
      <c r="Z327" s="273"/>
      <c r="AA327" s="273"/>
      <c r="AB327" s="273"/>
      <c r="AC327" s="273"/>
      <c r="AD327" s="273"/>
      <c r="AE327" s="273"/>
      <c r="AF327" s="273"/>
      <c r="AG327" s="273"/>
      <c r="AH327" s="273"/>
      <c r="AI327" s="273"/>
      <c r="AJ327" s="273"/>
      <c r="AK327" s="273"/>
      <c r="AL327" s="274"/>
      <c r="AM327" s="305">
        <f>INDEX(LF_H!A:A,MATCH($R327,LF_H!$F:$F,0),0)</f>
        <v>79</v>
      </c>
      <c r="AN327" s="305"/>
      <c r="AO327" s="305" t="str">
        <f>INDEX(LF_H!B:B,MATCH($R327,LF_H!$F:$F,0),0)</f>
        <v>E6</v>
      </c>
      <c r="AP327" s="306"/>
      <c r="BE327" s="20"/>
    </row>
    <row r="328" spans="2:57" ht="25.5" customHeight="1" x14ac:dyDescent="0.3">
      <c r="B328" s="19"/>
      <c r="O328" s="25"/>
      <c r="P328" s="278">
        <v>2</v>
      </c>
      <c r="Q328" s="279"/>
      <c r="R328" s="280" t="str">
        <f>sélections!AC70</f>
        <v>DAWAGNE THOMAS (85)</v>
      </c>
      <c r="S328" s="281"/>
      <c r="T328" s="281"/>
      <c r="U328" s="281"/>
      <c r="V328" s="281"/>
      <c r="W328" s="281"/>
      <c r="X328" s="281"/>
      <c r="Y328" s="281"/>
      <c r="Z328" s="281"/>
      <c r="AA328" s="281"/>
      <c r="AB328" s="281"/>
      <c r="AC328" s="281"/>
      <c r="AD328" s="281"/>
      <c r="AE328" s="281"/>
      <c r="AF328" s="281"/>
      <c r="AG328" s="281"/>
      <c r="AH328" s="281"/>
      <c r="AI328" s="281"/>
      <c r="AJ328" s="281"/>
      <c r="AK328" s="281"/>
      <c r="AL328" s="282"/>
      <c r="AM328" s="295">
        <f>INDEX(LF_H!A:A,MATCH($R328,LF_H!$F:$F,0),0)</f>
        <v>71</v>
      </c>
      <c r="AN328" s="295"/>
      <c r="AO328" s="295" t="str">
        <f>INDEX(LF_H!B:B,MATCH($R328,LF_H!$F:$F,0),0)</f>
        <v>E6</v>
      </c>
      <c r="AP328" s="296"/>
      <c r="BE328" s="20"/>
    </row>
    <row r="329" spans="2:57" ht="25.5" customHeight="1" x14ac:dyDescent="0.3">
      <c r="B329" s="19"/>
      <c r="O329" s="25"/>
      <c r="P329" s="278">
        <v>3</v>
      </c>
      <c r="Q329" s="279"/>
      <c r="R329" s="280" t="str">
        <f>sélections!AC71</f>
        <v>VANDEPITTE PIERRE (85)</v>
      </c>
      <c r="S329" s="281"/>
      <c r="T329" s="281"/>
      <c r="U329" s="281"/>
      <c r="V329" s="281"/>
      <c r="W329" s="281"/>
      <c r="X329" s="281"/>
      <c r="Y329" s="281"/>
      <c r="Z329" s="281"/>
      <c r="AA329" s="281"/>
      <c r="AB329" s="281"/>
      <c r="AC329" s="281"/>
      <c r="AD329" s="281"/>
      <c r="AE329" s="281"/>
      <c r="AF329" s="281"/>
      <c r="AG329" s="281"/>
      <c r="AH329" s="281"/>
      <c r="AI329" s="281"/>
      <c r="AJ329" s="281"/>
      <c r="AK329" s="281"/>
      <c r="AL329" s="282"/>
      <c r="AM329" s="295">
        <f>INDEX(LF_H!A:A,MATCH($R329,LF_H!$F:$F,0),0)</f>
        <v>83</v>
      </c>
      <c r="AN329" s="295"/>
      <c r="AO329" s="295" t="str">
        <f>INDEX(LF_H!B:B,MATCH($R329,LF_H!$F:$F,0),0)</f>
        <v>E6</v>
      </c>
      <c r="AP329" s="296"/>
      <c r="BE329" s="20"/>
    </row>
    <row r="330" spans="2:57" ht="25.5" customHeight="1" thickBot="1" x14ac:dyDescent="0.35">
      <c r="B330" s="19"/>
      <c r="O330" s="25"/>
      <c r="P330" s="254">
        <v>4</v>
      </c>
      <c r="Q330" s="255"/>
      <c r="R330" s="256" t="str">
        <f>sélections!AC72</f>
        <v>LAMBOTTE ALEXANDRE (85)</v>
      </c>
      <c r="S330" s="257"/>
      <c r="T330" s="257"/>
      <c r="U330" s="257"/>
      <c r="V330" s="257"/>
      <c r="W330" s="257"/>
      <c r="X330" s="257"/>
      <c r="Y330" s="257"/>
      <c r="Z330" s="257"/>
      <c r="AA330" s="257"/>
      <c r="AB330" s="257"/>
      <c r="AC330" s="257"/>
      <c r="AD330" s="257"/>
      <c r="AE330" s="257"/>
      <c r="AF330" s="257"/>
      <c r="AG330" s="257"/>
      <c r="AH330" s="257"/>
      <c r="AI330" s="257"/>
      <c r="AJ330" s="257"/>
      <c r="AK330" s="257"/>
      <c r="AL330" s="258"/>
      <c r="AM330" s="259">
        <f>INDEX(LF_H!A:A,MATCH($R330,LF_H!$F:$F,0),0)</f>
        <v>75</v>
      </c>
      <c r="AN330" s="260"/>
      <c r="AO330" s="259" t="str">
        <f>INDEX(LF_H!B:B,MATCH($R330,LF_H!$F:$F,0),0)</f>
        <v>E6</v>
      </c>
      <c r="AP330" s="261"/>
      <c r="BE330" s="20"/>
    </row>
    <row r="331" spans="2:57" ht="25.5" customHeight="1" thickBot="1" x14ac:dyDescent="0.35">
      <c r="B331" s="19"/>
      <c r="P331" s="297" t="s">
        <v>1458</v>
      </c>
      <c r="Q331" s="298"/>
      <c r="R331" s="299">
        <f>sélections!AC73</f>
        <v>0</v>
      </c>
      <c r="S331" s="300"/>
      <c r="T331" s="300"/>
      <c r="U331" s="300"/>
      <c r="V331" s="300"/>
      <c r="W331" s="300"/>
      <c r="X331" s="300"/>
      <c r="Y331" s="300"/>
      <c r="Z331" s="300"/>
      <c r="AA331" s="300"/>
      <c r="AB331" s="300"/>
      <c r="AC331" s="300"/>
      <c r="AD331" s="300"/>
      <c r="AE331" s="300"/>
      <c r="AF331" s="300"/>
      <c r="AG331" s="300"/>
      <c r="AH331" s="300"/>
      <c r="AI331" s="300"/>
      <c r="AJ331" s="300"/>
      <c r="AK331" s="300"/>
      <c r="AL331" s="301"/>
      <c r="AM331" s="302" t="e">
        <f>INDEX(LF_H!A:A,MATCH($R331,LF_H!$F:$F,0),0)</f>
        <v>#N/A</v>
      </c>
      <c r="AN331" s="303"/>
      <c r="AO331" s="302" t="e">
        <f>INDEX(LF_H!B:B,MATCH($R331,LF_H!$F:$F,0),0)</f>
        <v>#N/A</v>
      </c>
      <c r="AP331" s="304"/>
      <c r="BE331" s="20"/>
    </row>
    <row r="332" spans="2:57" ht="11.25" customHeight="1" thickBot="1" x14ac:dyDescent="0.35">
      <c r="B332" s="19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BE332" s="20"/>
    </row>
    <row r="333" spans="2:57" ht="11.25" customHeight="1" x14ac:dyDescent="0.25">
      <c r="B333" s="27"/>
      <c r="C333" s="28"/>
      <c r="D333" s="28"/>
      <c r="E333" s="28"/>
      <c r="F333" s="28"/>
      <c r="G333" s="246" t="s">
        <v>1541</v>
      </c>
      <c r="H333" s="247"/>
      <c r="I333" s="247"/>
      <c r="J333" s="247"/>
      <c r="K333" s="247"/>
      <c r="L333" s="247"/>
      <c r="M333" s="247"/>
      <c r="N333" s="247"/>
      <c r="O333" s="247"/>
      <c r="P333" s="250">
        <f>sélections!AH74</f>
        <v>0</v>
      </c>
      <c r="Q333" s="250"/>
      <c r="R333" s="250"/>
      <c r="S333" s="250"/>
      <c r="T333" s="250"/>
      <c r="U333" s="250"/>
      <c r="V333" s="250"/>
      <c r="W333" s="250"/>
      <c r="X333" s="250"/>
      <c r="Y333" s="250"/>
      <c r="Z333" s="250"/>
      <c r="AA333" s="250"/>
      <c r="AB333" s="250"/>
      <c r="AC333" s="250"/>
      <c r="AD333" s="250"/>
      <c r="AE333" s="250"/>
      <c r="AF333" s="250"/>
      <c r="AG333" s="250"/>
      <c r="AH333" s="250"/>
      <c r="AI333" s="250"/>
      <c r="AJ333" s="250"/>
      <c r="AK333" s="250"/>
      <c r="AL333" s="251"/>
      <c r="AM333" s="29"/>
      <c r="AN333" s="30"/>
      <c r="AO333" s="30"/>
      <c r="AP333" s="30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31"/>
    </row>
    <row r="334" spans="2:57" ht="11.25" customHeight="1" thickBot="1" x14ac:dyDescent="0.3">
      <c r="B334" s="27"/>
      <c r="C334" s="28"/>
      <c r="D334" s="28"/>
      <c r="E334" s="28"/>
      <c r="F334" s="28"/>
      <c r="G334" s="248"/>
      <c r="H334" s="249"/>
      <c r="I334" s="249"/>
      <c r="J334" s="249"/>
      <c r="K334" s="249"/>
      <c r="L334" s="249"/>
      <c r="M334" s="249"/>
      <c r="N334" s="249"/>
      <c r="O334" s="249"/>
      <c r="P334" s="252"/>
      <c r="Q334" s="252"/>
      <c r="R334" s="252"/>
      <c r="S334" s="252"/>
      <c r="T334" s="252"/>
      <c r="U334" s="252"/>
      <c r="V334" s="252"/>
      <c r="W334" s="252"/>
      <c r="X334" s="252"/>
      <c r="Y334" s="252"/>
      <c r="Z334" s="252"/>
      <c r="AA334" s="252"/>
      <c r="AB334" s="252"/>
      <c r="AC334" s="252"/>
      <c r="AD334" s="252"/>
      <c r="AE334" s="252"/>
      <c r="AF334" s="252"/>
      <c r="AG334" s="252"/>
      <c r="AH334" s="252"/>
      <c r="AI334" s="252"/>
      <c r="AJ334" s="252"/>
      <c r="AK334" s="252"/>
      <c r="AL334" s="253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31"/>
    </row>
    <row r="335" spans="2:57" ht="11.25" customHeight="1" x14ac:dyDescent="0.25">
      <c r="B335" s="33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5"/>
    </row>
    <row r="338" spans="2:57" ht="25.5" customHeight="1" x14ac:dyDescent="0.25">
      <c r="B338" s="66"/>
      <c r="C338" s="67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7"/>
      <c r="AW338" s="16"/>
      <c r="AX338" s="16"/>
      <c r="AY338" s="16"/>
      <c r="AZ338" s="16"/>
      <c r="BA338" s="16"/>
      <c r="BB338" s="16"/>
      <c r="BC338" s="16"/>
      <c r="BD338" s="16"/>
      <c r="BE338" s="18"/>
    </row>
    <row r="339" spans="2:57" ht="25.5" customHeight="1" x14ac:dyDescent="0.3">
      <c r="B339" s="19"/>
      <c r="C339" s="64"/>
      <c r="D339" s="63"/>
      <c r="E339" s="63"/>
      <c r="F339" s="63"/>
      <c r="G339" s="63"/>
      <c r="H339" s="233" t="str">
        <f>INDEX('cal2015-2016'!$I:$I,MATCH($AK349,'cal2015-2016'!$G:$G,0),0)</f>
        <v>N051</v>
      </c>
      <c r="I339" s="234"/>
      <c r="J339" s="234"/>
      <c r="K339" s="234"/>
      <c r="L339" s="235"/>
      <c r="M339" s="230" t="str">
        <f>sélections!AX67</f>
        <v>TT VEDRINAMUR P - LA CIPALE O</v>
      </c>
      <c r="N339" s="231"/>
      <c r="O339" s="231"/>
      <c r="P339" s="231"/>
      <c r="Q339" s="231"/>
      <c r="R339" s="231"/>
      <c r="S339" s="231"/>
      <c r="T339" s="231"/>
      <c r="U339" s="231"/>
      <c r="V339" s="231"/>
      <c r="W339" s="231"/>
      <c r="X339" s="231"/>
      <c r="Y339" s="231"/>
      <c r="Z339" s="231"/>
      <c r="AA339" s="231"/>
      <c r="AB339" s="231"/>
      <c r="AC339" s="231"/>
      <c r="AD339" s="231"/>
      <c r="AE339" s="231"/>
      <c r="AF339" s="231"/>
      <c r="AG339" s="231"/>
      <c r="AH339" s="231"/>
      <c r="AI339" s="231"/>
      <c r="AJ339" s="231"/>
      <c r="AK339" s="231"/>
      <c r="AL339" s="231"/>
      <c r="AM339" s="231"/>
      <c r="AN339" s="231"/>
      <c r="AO339" s="231"/>
      <c r="AP339" s="231"/>
      <c r="AQ339" s="231"/>
      <c r="AR339" s="231"/>
      <c r="AS339" s="232"/>
      <c r="AT339" s="233" t="str">
        <f>INDEX('cal2015-2016'!$K:$K,MATCH($AK349,'cal2015-2016'!$G:$G,0),0)</f>
        <v>N073</v>
      </c>
      <c r="AU339" s="234"/>
      <c r="AV339" s="234"/>
      <c r="AW339" s="234"/>
      <c r="AX339" s="235"/>
      <c r="AY339" s="11"/>
      <c r="AZ339" s="11"/>
      <c r="BE339" s="20"/>
    </row>
    <row r="340" spans="2:57" ht="25.5" customHeight="1" x14ac:dyDescent="0.25">
      <c r="B340" s="19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E340" s="20"/>
    </row>
    <row r="341" spans="2:57" ht="25.5" customHeight="1" x14ac:dyDescent="0.25">
      <c r="B341" s="19"/>
      <c r="F341" s="227" t="s">
        <v>1537</v>
      </c>
      <c r="G341" s="227"/>
      <c r="H341" s="227"/>
      <c r="I341" s="227"/>
      <c r="J341" s="227"/>
      <c r="K341" s="227"/>
      <c r="L341" s="227"/>
      <c r="M341" s="227"/>
      <c r="N341" s="227"/>
      <c r="O341" s="227"/>
      <c r="P341" s="227"/>
      <c r="Q341" s="227"/>
      <c r="R341" s="227"/>
      <c r="S341" s="227"/>
      <c r="T341" s="227"/>
      <c r="U341" s="228" t="str">
        <f>sélections!BB66</f>
        <v>13h30</v>
      </c>
      <c r="V341" s="228"/>
      <c r="W341" s="228"/>
      <c r="X341" s="228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227" t="s">
        <v>1538</v>
      </c>
      <c r="AK341" s="227"/>
      <c r="AL341" s="227"/>
      <c r="AM341" s="227"/>
      <c r="AN341" s="227"/>
      <c r="AO341" s="227"/>
      <c r="AP341" s="227"/>
      <c r="AQ341" s="227"/>
      <c r="AR341" s="227"/>
      <c r="AS341" s="227"/>
      <c r="AT341" s="227"/>
      <c r="AU341" s="229" t="str">
        <f>INDEX('cal2015-2016'!L:L,MATCH(AK349,'cal2015-2016'!G:G,0),0)</f>
        <v>14H30</v>
      </c>
      <c r="AV341" s="229"/>
      <c r="AW341" s="229"/>
      <c r="AX341" s="229"/>
      <c r="AY341" s="21"/>
      <c r="AZ341" s="21"/>
      <c r="BE341" s="20"/>
    </row>
    <row r="342" spans="2:57" ht="25.5" customHeight="1" x14ac:dyDescent="0.25">
      <c r="B342" s="19"/>
      <c r="BE342" s="20"/>
    </row>
    <row r="343" spans="2:57" ht="25.5" customHeight="1" x14ac:dyDescent="0.25">
      <c r="B343" s="19"/>
      <c r="C343"/>
      <c r="D343" s="236" t="str">
        <f>INDEX(provinces!$B:$B,MATCH(H339,provinces!$A:$A,0),0)</f>
        <v>TT VedriNamur</v>
      </c>
      <c r="E343" s="237"/>
      <c r="F343" s="237"/>
      <c r="G343" s="237"/>
      <c r="H343" s="237"/>
      <c r="I343" s="237"/>
      <c r="J343" s="237"/>
      <c r="K343" s="237"/>
      <c r="L343" s="237"/>
      <c r="M343" s="237"/>
      <c r="N343" s="237"/>
      <c r="O343" s="237"/>
      <c r="P343" s="237"/>
      <c r="Q343" s="237"/>
      <c r="R343" s="237"/>
      <c r="S343" s="237"/>
      <c r="T343" s="237"/>
      <c r="U343" s="237"/>
      <c r="V343" s="237"/>
      <c r="W343" s="237"/>
      <c r="X343" s="237"/>
      <c r="Y343" s="238"/>
      <c r="Z343"/>
      <c r="AA343"/>
      <c r="AB343"/>
      <c r="AC343"/>
      <c r="AD343"/>
      <c r="AE343"/>
      <c r="AF343"/>
      <c r="AG343"/>
      <c r="AH343" s="236" t="str">
        <f>INDEX(provinces!$B:$B,MATCH(AT339,provinces!$A:$A,0),0)</f>
        <v>La Cipale</v>
      </c>
      <c r="AI343" s="237"/>
      <c r="AJ343" s="237"/>
      <c r="AK343" s="237"/>
      <c r="AL343" s="237"/>
      <c r="AM343" s="237"/>
      <c r="AN343" s="237"/>
      <c r="AO343" s="237"/>
      <c r="AP343" s="237"/>
      <c r="AQ343" s="237"/>
      <c r="AR343" s="237"/>
      <c r="AS343" s="237"/>
      <c r="AT343" s="237"/>
      <c r="AU343" s="237"/>
      <c r="AV343" s="237"/>
      <c r="AW343" s="237"/>
      <c r="AX343" s="237"/>
      <c r="AY343" s="237"/>
      <c r="AZ343" s="237"/>
      <c r="BA343" s="237"/>
      <c r="BB343" s="237"/>
      <c r="BC343" s="238"/>
      <c r="BD343"/>
      <c r="BE343" s="20"/>
    </row>
    <row r="344" spans="2:57" ht="25.5" customHeight="1" x14ac:dyDescent="0.25">
      <c r="B344" s="19"/>
      <c r="C344"/>
      <c r="D344" s="236" t="str">
        <f>INDEX(provinces!$C:$C,MATCH(H339,provinces!$A:$A,0),0)</f>
        <v>Rue Fond De Bouge, 43</v>
      </c>
      <c r="E344" s="237"/>
      <c r="F344" s="237"/>
      <c r="G344" s="237"/>
      <c r="H344" s="237"/>
      <c r="I344" s="237"/>
      <c r="J344" s="237"/>
      <c r="K344" s="237"/>
      <c r="L344" s="237"/>
      <c r="M344" s="237"/>
      <c r="N344" s="237"/>
      <c r="O344" s="237"/>
      <c r="P344" s="237"/>
      <c r="Q344" s="237"/>
      <c r="R344" s="237"/>
      <c r="S344" s="237"/>
      <c r="T344" s="237"/>
      <c r="U344" s="237"/>
      <c r="V344" s="237"/>
      <c r="W344" s="237"/>
      <c r="X344" s="237"/>
      <c r="Y344" s="238"/>
      <c r="Z344"/>
      <c r="AA344"/>
      <c r="AB344"/>
      <c r="AC344"/>
      <c r="AD344"/>
      <c r="AE344"/>
      <c r="AF344"/>
      <c r="AG344"/>
      <c r="AH344" s="236" t="str">
        <f>INDEX(provinces!$C:$C,MATCH(AT339,provinces!$A:$A,0),0)</f>
        <v>Clos De L'Ermitage</v>
      </c>
      <c r="AI344" s="237"/>
      <c r="AJ344" s="237"/>
      <c r="AK344" s="237"/>
      <c r="AL344" s="237"/>
      <c r="AM344" s="237"/>
      <c r="AN344" s="237"/>
      <c r="AO344" s="237"/>
      <c r="AP344" s="237"/>
      <c r="AQ344" s="237"/>
      <c r="AR344" s="237"/>
      <c r="AS344" s="237"/>
      <c r="AT344" s="237"/>
      <c r="AU344" s="237"/>
      <c r="AV344" s="237"/>
      <c r="AW344" s="237"/>
      <c r="AX344" s="237"/>
      <c r="AY344" s="237"/>
      <c r="AZ344" s="237"/>
      <c r="BA344" s="237"/>
      <c r="BB344" s="237"/>
      <c r="BC344" s="238"/>
      <c r="BD344"/>
      <c r="BE344" s="20"/>
    </row>
    <row r="345" spans="2:57" ht="25.5" customHeight="1" x14ac:dyDescent="0.25">
      <c r="B345" s="19"/>
      <c r="C345"/>
      <c r="D345" s="236" t="str">
        <f>INDEX(provinces!$D:$D,MATCH(H339,provinces!$A:$A,0),0)</f>
        <v>TT VEDRINAMUR</v>
      </c>
      <c r="E345" s="237"/>
      <c r="F345" s="237"/>
      <c r="G345" s="237"/>
      <c r="H345" s="237"/>
      <c r="I345" s="237"/>
      <c r="J345" s="237"/>
      <c r="K345" s="237"/>
      <c r="L345" s="237"/>
      <c r="M345" s="237"/>
      <c r="N345" s="237"/>
      <c r="O345" s="237"/>
      <c r="P345" s="237"/>
      <c r="Q345" s="237"/>
      <c r="R345" s="237"/>
      <c r="S345" s="237"/>
      <c r="T345" s="237"/>
      <c r="U345" s="237"/>
      <c r="V345" s="237"/>
      <c r="W345" s="237"/>
      <c r="X345" s="237"/>
      <c r="Y345" s="238"/>
      <c r="Z345"/>
      <c r="AA345"/>
      <c r="AB345"/>
      <c r="AC345"/>
      <c r="AD345"/>
      <c r="AE345"/>
      <c r="AF345"/>
      <c r="AG345"/>
      <c r="AH345" s="236" t="str">
        <f>INDEX(provinces!$D:$D,MATCH(AT339,provinces!$A:$A,0),0)</f>
        <v>LA CIPALE</v>
      </c>
      <c r="AI345" s="237"/>
      <c r="AJ345" s="237"/>
      <c r="AK345" s="237"/>
      <c r="AL345" s="237"/>
      <c r="AM345" s="237"/>
      <c r="AN345" s="237"/>
      <c r="AO345" s="237"/>
      <c r="AP345" s="237"/>
      <c r="AQ345" s="237"/>
      <c r="AR345" s="237"/>
      <c r="AS345" s="237"/>
      <c r="AT345" s="237"/>
      <c r="AU345" s="237"/>
      <c r="AV345" s="237"/>
      <c r="AW345" s="237"/>
      <c r="AX345" s="237"/>
      <c r="AY345" s="237"/>
      <c r="AZ345" s="237"/>
      <c r="BA345" s="237"/>
      <c r="BB345" s="237"/>
      <c r="BC345" s="238"/>
      <c r="BD345"/>
      <c r="BE345" s="20"/>
    </row>
    <row r="346" spans="2:57" ht="25.5" customHeight="1" x14ac:dyDescent="0.25">
      <c r="B346" s="19"/>
      <c r="C346"/>
      <c r="D346" s="236">
        <f>INDEX(provinces!$E:$E,MATCH(H339,provinces!$A:$A,0),0)</f>
        <v>0</v>
      </c>
      <c r="E346" s="237"/>
      <c r="F346" s="237"/>
      <c r="G346" s="237"/>
      <c r="H346" s="237"/>
      <c r="I346" s="237"/>
      <c r="J346" s="237"/>
      <c r="K346" s="237"/>
      <c r="L346" s="237"/>
      <c r="M346" s="237"/>
      <c r="N346" s="237"/>
      <c r="O346" s="237"/>
      <c r="P346" s="237"/>
      <c r="Q346" s="237"/>
      <c r="R346" s="237"/>
      <c r="S346" s="237"/>
      <c r="T346" s="237"/>
      <c r="U346" s="237"/>
      <c r="V346" s="237"/>
      <c r="W346" s="237"/>
      <c r="X346" s="237"/>
      <c r="Y346" s="238"/>
      <c r="Z346"/>
      <c r="AA346"/>
      <c r="AB346"/>
      <c r="AC346"/>
      <c r="AD346"/>
      <c r="AE346"/>
      <c r="AF346"/>
      <c r="AG346"/>
      <c r="AH346" s="236">
        <f>INDEX(provinces!$E:$E,MATCH(AT339,provinces!$A:$A,0),0)</f>
        <v>0</v>
      </c>
      <c r="AI346" s="237"/>
      <c r="AJ346" s="237"/>
      <c r="AK346" s="237"/>
      <c r="AL346" s="237"/>
      <c r="AM346" s="237"/>
      <c r="AN346" s="237"/>
      <c r="AO346" s="237"/>
      <c r="AP346" s="237"/>
      <c r="AQ346" s="237"/>
      <c r="AR346" s="237"/>
      <c r="AS346" s="237"/>
      <c r="AT346" s="237"/>
      <c r="AU346" s="237"/>
      <c r="AV346" s="237"/>
      <c r="AW346" s="237"/>
      <c r="AX346" s="237"/>
      <c r="AY346" s="237"/>
      <c r="AZ346" s="237"/>
      <c r="BA346" s="237"/>
      <c r="BB346" s="237"/>
      <c r="BC346" s="238"/>
      <c r="BD346"/>
      <c r="BE346" s="20"/>
    </row>
    <row r="347" spans="2:57" ht="25.5" customHeight="1" x14ac:dyDescent="0.25">
      <c r="B347" s="19"/>
      <c r="C347"/>
      <c r="D347" s="236" t="str">
        <f>INDEX(provinces!$H:$H,MATCH(H339,provinces!$A:$A,0),0)</f>
        <v>081/21.43.65</v>
      </c>
      <c r="E347" s="237"/>
      <c r="F347" s="237"/>
      <c r="G347" s="237"/>
      <c r="H347" s="237"/>
      <c r="I347" s="237"/>
      <c r="J347" s="237"/>
      <c r="K347" s="237"/>
      <c r="L347" s="237"/>
      <c r="M347" s="237"/>
      <c r="N347" s="237"/>
      <c r="O347" s="237"/>
      <c r="P347" s="237"/>
      <c r="Q347" s="237"/>
      <c r="R347" s="237"/>
      <c r="S347" s="237"/>
      <c r="T347" s="237"/>
      <c r="U347" s="237"/>
      <c r="V347" s="237"/>
      <c r="W347" s="237"/>
      <c r="X347" s="237"/>
      <c r="Y347" s="238"/>
      <c r="Z347"/>
      <c r="AA347"/>
      <c r="AB347"/>
      <c r="AC347"/>
      <c r="AD347"/>
      <c r="AE347"/>
      <c r="AF347"/>
      <c r="AG347"/>
      <c r="AH347" s="236" t="str">
        <f>INDEX(provinces!$H:$H,MATCH(AT339,provinces!$A:$A,0),0)</f>
        <v>083/213445</v>
      </c>
      <c r="AI347" s="237"/>
      <c r="AJ347" s="237"/>
      <c r="AK347" s="237"/>
      <c r="AL347" s="237"/>
      <c r="AM347" s="237"/>
      <c r="AN347" s="237"/>
      <c r="AO347" s="237"/>
      <c r="AP347" s="237"/>
      <c r="AQ347" s="237"/>
      <c r="AR347" s="237"/>
      <c r="AS347" s="237"/>
      <c r="AT347" s="237"/>
      <c r="AU347" s="237"/>
      <c r="AV347" s="237"/>
      <c r="AW347" s="237"/>
      <c r="AX347" s="237"/>
      <c r="AY347" s="237"/>
      <c r="AZ347" s="237"/>
      <c r="BA347" s="237"/>
      <c r="BB347" s="237"/>
      <c r="BC347" s="238"/>
      <c r="BD347"/>
      <c r="BE347" s="20"/>
    </row>
    <row r="348" spans="2:57" ht="25.5" customHeight="1" thickBot="1" x14ac:dyDescent="0.3">
      <c r="B348" s="19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3"/>
      <c r="V348" s="23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E348" s="20"/>
    </row>
    <row r="349" spans="2:57" ht="25.5" customHeight="1" thickBot="1" x14ac:dyDescent="0.3">
      <c r="B349" s="19"/>
      <c r="O349" s="25"/>
      <c r="P349" s="241" t="s">
        <v>1539</v>
      </c>
      <c r="Q349" s="242"/>
      <c r="R349" s="242"/>
      <c r="S349" s="243" t="str">
        <f>sélections!AZ75</f>
        <v>TROESTLER MAXIME (85)</v>
      </c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39">
        <f>INDEX(LF_H!D:D,MATCH(S349,LF_H!F:F,0),0)</f>
        <v>148628</v>
      </c>
      <c r="AG349" s="239"/>
      <c r="AH349" s="239"/>
      <c r="AI349" s="239"/>
      <c r="AJ349" s="240"/>
      <c r="AK349" s="293" t="str">
        <f>sélections!BO66</f>
        <v>03-260</v>
      </c>
      <c r="AL349" s="293"/>
      <c r="AM349" s="293"/>
      <c r="AN349" s="293"/>
      <c r="AO349" s="293"/>
      <c r="AP349" s="294"/>
      <c r="AQ349" s="25"/>
      <c r="AV349" s="68"/>
      <c r="BE349" s="20"/>
    </row>
    <row r="350" spans="2:57" ht="25.5" customHeight="1" thickBot="1" x14ac:dyDescent="0.35">
      <c r="B350" s="19"/>
      <c r="O350" s="25"/>
      <c r="P350" s="286" t="str">
        <f>INDEX('cal2015-2016'!F:F,MATCH(AK349,'cal2015-2016'!G:G,0),0)</f>
        <v>6N</v>
      </c>
      <c r="Q350" s="287"/>
      <c r="R350" s="288" t="s">
        <v>1555</v>
      </c>
      <c r="S350" s="289"/>
      <c r="T350" s="289"/>
      <c r="U350" s="289"/>
      <c r="V350" s="289"/>
      <c r="W350" s="289"/>
      <c r="X350" s="289"/>
      <c r="Y350" s="289"/>
      <c r="Z350" s="289"/>
      <c r="AA350" s="289"/>
      <c r="AB350" s="289"/>
      <c r="AC350" s="289"/>
      <c r="AD350" s="289"/>
      <c r="AE350" s="289"/>
      <c r="AF350" s="289"/>
      <c r="AG350" s="289"/>
      <c r="AH350" s="289"/>
      <c r="AI350" s="289"/>
      <c r="AJ350" s="289"/>
      <c r="AK350" s="289"/>
      <c r="AL350" s="290"/>
      <c r="AM350" s="291" t="s">
        <v>1450</v>
      </c>
      <c r="AN350" s="292"/>
      <c r="AO350" s="291" t="s">
        <v>1449</v>
      </c>
      <c r="AP350" s="292"/>
      <c r="BE350" s="20"/>
    </row>
    <row r="351" spans="2:57" ht="25.5" customHeight="1" x14ac:dyDescent="0.3">
      <c r="B351" s="19"/>
      <c r="O351" s="25"/>
      <c r="P351" s="270">
        <v>1</v>
      </c>
      <c r="Q351" s="271"/>
      <c r="R351" s="272" t="str">
        <f>sélections!AZ69</f>
        <v>LEMAIRE LOAN (85)</v>
      </c>
      <c r="S351" s="273"/>
      <c r="T351" s="273"/>
      <c r="U351" s="273"/>
      <c r="V351" s="273"/>
      <c r="W351" s="273"/>
      <c r="X351" s="273"/>
      <c r="Y351" s="273"/>
      <c r="Z351" s="273"/>
      <c r="AA351" s="273"/>
      <c r="AB351" s="273"/>
      <c r="AC351" s="273"/>
      <c r="AD351" s="273"/>
      <c r="AE351" s="273"/>
      <c r="AF351" s="273"/>
      <c r="AG351" s="273"/>
      <c r="AH351" s="273"/>
      <c r="AI351" s="273"/>
      <c r="AJ351" s="273"/>
      <c r="AK351" s="273"/>
      <c r="AL351" s="274"/>
      <c r="AM351" s="305">
        <f>INDEX(LF_H!A:A,MATCH($R351,LF_H!$F:$F,0),0)</f>
        <v>77</v>
      </c>
      <c r="AN351" s="305"/>
      <c r="AO351" s="305" t="str">
        <f>INDEX(LF_H!B:B,MATCH($R351,LF_H!$F:$F,0),0)</f>
        <v>E6</v>
      </c>
      <c r="AP351" s="306"/>
      <c r="BE351" s="20"/>
    </row>
    <row r="352" spans="2:57" ht="25.5" customHeight="1" x14ac:dyDescent="0.3">
      <c r="B352" s="19"/>
      <c r="O352" s="25"/>
      <c r="P352" s="278">
        <v>2</v>
      </c>
      <c r="Q352" s="279"/>
      <c r="R352" s="280" t="str">
        <f>sélections!AZ70</f>
        <v>VOGRIG VICTOR (85)</v>
      </c>
      <c r="S352" s="281"/>
      <c r="T352" s="281"/>
      <c r="U352" s="281"/>
      <c r="V352" s="281"/>
      <c r="W352" s="281"/>
      <c r="X352" s="281"/>
      <c r="Y352" s="281"/>
      <c r="Z352" s="281"/>
      <c r="AA352" s="281"/>
      <c r="AB352" s="281"/>
      <c r="AC352" s="281"/>
      <c r="AD352" s="281"/>
      <c r="AE352" s="281"/>
      <c r="AF352" s="281"/>
      <c r="AG352" s="281"/>
      <c r="AH352" s="281"/>
      <c r="AI352" s="281"/>
      <c r="AJ352" s="281"/>
      <c r="AK352" s="281"/>
      <c r="AL352" s="282"/>
      <c r="AM352" s="295">
        <f>INDEX(LF_H!A:A,MATCH($R352,LF_H!$F:$F,0),0)</f>
        <v>85</v>
      </c>
      <c r="AN352" s="295"/>
      <c r="AO352" s="295" t="str">
        <f>INDEX(LF_H!B:B,MATCH($R352,LF_H!$F:$F,0),0)</f>
        <v>E6</v>
      </c>
      <c r="AP352" s="296"/>
      <c r="BE352" s="20"/>
    </row>
    <row r="353" spans="2:57" ht="25.5" customHeight="1" x14ac:dyDescent="0.3">
      <c r="B353" s="19"/>
      <c r="O353" s="25"/>
      <c r="P353" s="278">
        <v>3</v>
      </c>
      <c r="Q353" s="279"/>
      <c r="R353" s="280" t="str">
        <f>sélections!AZ71</f>
        <v>HEGERAAT MATHIEU (85)</v>
      </c>
      <c r="S353" s="281"/>
      <c r="T353" s="281"/>
      <c r="U353" s="281"/>
      <c r="V353" s="281"/>
      <c r="W353" s="281"/>
      <c r="X353" s="281"/>
      <c r="Y353" s="281"/>
      <c r="Z353" s="281"/>
      <c r="AA353" s="281"/>
      <c r="AB353" s="281"/>
      <c r="AC353" s="281"/>
      <c r="AD353" s="281"/>
      <c r="AE353" s="281"/>
      <c r="AF353" s="281"/>
      <c r="AG353" s="281"/>
      <c r="AH353" s="281"/>
      <c r="AI353" s="281"/>
      <c r="AJ353" s="281"/>
      <c r="AK353" s="281"/>
      <c r="AL353" s="282"/>
      <c r="AM353" s="295">
        <f>INDEX(LF_H!A:A,MATCH($R353,LF_H!$F:$F,0),0)</f>
        <v>74</v>
      </c>
      <c r="AN353" s="295"/>
      <c r="AO353" s="295" t="str">
        <f>INDEX(LF_H!B:B,MATCH($R353,LF_H!$F:$F,0),0)</f>
        <v>E6</v>
      </c>
      <c r="AP353" s="296"/>
      <c r="BE353" s="20"/>
    </row>
    <row r="354" spans="2:57" ht="25.5" customHeight="1" thickBot="1" x14ac:dyDescent="0.35">
      <c r="B354" s="19"/>
      <c r="O354" s="25"/>
      <c r="P354" s="254">
        <v>4</v>
      </c>
      <c r="Q354" s="255"/>
      <c r="R354" s="256" t="str">
        <f>sélections!AZ72</f>
        <v>TROESTLER MAXIME (85)</v>
      </c>
      <c r="S354" s="257"/>
      <c r="T354" s="257"/>
      <c r="U354" s="257"/>
      <c r="V354" s="257"/>
      <c r="W354" s="257"/>
      <c r="X354" s="257"/>
      <c r="Y354" s="257"/>
      <c r="Z354" s="257"/>
      <c r="AA354" s="257"/>
      <c r="AB354" s="257"/>
      <c r="AC354" s="257"/>
      <c r="AD354" s="257"/>
      <c r="AE354" s="257"/>
      <c r="AF354" s="257"/>
      <c r="AG354" s="257"/>
      <c r="AH354" s="257"/>
      <c r="AI354" s="257"/>
      <c r="AJ354" s="257"/>
      <c r="AK354" s="257"/>
      <c r="AL354" s="258"/>
      <c r="AM354" s="259">
        <f>INDEX(LF_H!A:A,MATCH($R354,LF_H!$F:$F,0),0)</f>
        <v>82</v>
      </c>
      <c r="AN354" s="260"/>
      <c r="AO354" s="259" t="str">
        <f>INDEX(LF_H!B:B,MATCH($R354,LF_H!$F:$F,0),0)</f>
        <v>E6</v>
      </c>
      <c r="AP354" s="261"/>
      <c r="BE354" s="20"/>
    </row>
    <row r="355" spans="2:57" ht="25.5" customHeight="1" thickBot="1" x14ac:dyDescent="0.35">
      <c r="B355" s="19"/>
      <c r="P355" s="297" t="s">
        <v>1458</v>
      </c>
      <c r="Q355" s="298"/>
      <c r="R355" s="299">
        <f>sélections!AZ73</f>
        <v>0</v>
      </c>
      <c r="S355" s="300"/>
      <c r="T355" s="300"/>
      <c r="U355" s="300"/>
      <c r="V355" s="300"/>
      <c r="W355" s="300"/>
      <c r="X355" s="300"/>
      <c r="Y355" s="300"/>
      <c r="Z355" s="300"/>
      <c r="AA355" s="300"/>
      <c r="AB355" s="300"/>
      <c r="AC355" s="300"/>
      <c r="AD355" s="300"/>
      <c r="AE355" s="300"/>
      <c r="AF355" s="300"/>
      <c r="AG355" s="300"/>
      <c r="AH355" s="300"/>
      <c r="AI355" s="300"/>
      <c r="AJ355" s="300"/>
      <c r="AK355" s="300"/>
      <c r="AL355" s="301"/>
      <c r="AM355" s="302" t="e">
        <f>INDEX(LF_H!A:A,MATCH($R355,LF_H!$F:$F,0),0)</f>
        <v>#N/A</v>
      </c>
      <c r="AN355" s="303"/>
      <c r="AO355" s="302" t="e">
        <f>INDEX(LF_H!B:B,MATCH($R355,LF_H!$F:$F,0),0)</f>
        <v>#N/A</v>
      </c>
      <c r="AP355" s="304"/>
      <c r="BE355" s="20"/>
    </row>
    <row r="356" spans="2:57" ht="11.25" customHeight="1" thickBot="1" x14ac:dyDescent="0.35">
      <c r="B356" s="19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BE356" s="20"/>
    </row>
    <row r="357" spans="2:57" ht="11.25" customHeight="1" x14ac:dyDescent="0.25">
      <c r="B357" s="27"/>
      <c r="C357" s="28"/>
      <c r="D357" s="28"/>
      <c r="E357" s="28"/>
      <c r="F357" s="28"/>
      <c r="G357" s="246" t="s">
        <v>1541</v>
      </c>
      <c r="H357" s="247"/>
      <c r="I357" s="247"/>
      <c r="J357" s="247"/>
      <c r="K357" s="247"/>
      <c r="L357" s="247"/>
      <c r="M357" s="247"/>
      <c r="N357" s="247"/>
      <c r="O357" s="247"/>
      <c r="P357" s="250">
        <f>sélections!BE74</f>
        <v>0</v>
      </c>
      <c r="Q357" s="250"/>
      <c r="R357" s="250"/>
      <c r="S357" s="250"/>
      <c r="T357" s="250"/>
      <c r="U357" s="250"/>
      <c r="V357" s="250"/>
      <c r="W357" s="250"/>
      <c r="X357" s="250"/>
      <c r="Y357" s="250"/>
      <c r="Z357" s="250"/>
      <c r="AA357" s="250"/>
      <c r="AB357" s="250"/>
      <c r="AC357" s="250"/>
      <c r="AD357" s="250"/>
      <c r="AE357" s="250"/>
      <c r="AF357" s="250"/>
      <c r="AG357" s="250"/>
      <c r="AH357" s="250"/>
      <c r="AI357" s="250"/>
      <c r="AJ357" s="250"/>
      <c r="AK357" s="250"/>
      <c r="AL357" s="251"/>
      <c r="AM357" s="29"/>
      <c r="AN357" s="30"/>
      <c r="AO357" s="30"/>
      <c r="AP357" s="30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31"/>
    </row>
    <row r="358" spans="2:57" ht="11.25" customHeight="1" thickBot="1" x14ac:dyDescent="0.3">
      <c r="B358" s="27"/>
      <c r="C358" s="28"/>
      <c r="D358" s="28"/>
      <c r="E358" s="28"/>
      <c r="F358" s="28"/>
      <c r="G358" s="248"/>
      <c r="H358" s="249"/>
      <c r="I358" s="249"/>
      <c r="J358" s="249"/>
      <c r="K358" s="249"/>
      <c r="L358" s="249"/>
      <c r="M358" s="249"/>
      <c r="N358" s="249"/>
      <c r="O358" s="249"/>
      <c r="P358" s="252"/>
      <c r="Q358" s="252"/>
      <c r="R358" s="252"/>
      <c r="S358" s="252"/>
      <c r="T358" s="252"/>
      <c r="U358" s="252"/>
      <c r="V358" s="252"/>
      <c r="W358" s="252"/>
      <c r="X358" s="252"/>
      <c r="Y358" s="252"/>
      <c r="Z358" s="252"/>
      <c r="AA358" s="252"/>
      <c r="AB358" s="252"/>
      <c r="AC358" s="252"/>
      <c r="AD358" s="252"/>
      <c r="AE358" s="252"/>
      <c r="AF358" s="252"/>
      <c r="AG358" s="252"/>
      <c r="AH358" s="252"/>
      <c r="AI358" s="252"/>
      <c r="AJ358" s="252"/>
      <c r="AK358" s="252"/>
      <c r="AL358" s="253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31"/>
    </row>
    <row r="359" spans="2:57" ht="11.25" customHeight="1" x14ac:dyDescent="0.25">
      <c r="B359" s="33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5"/>
    </row>
    <row r="362" spans="2:57" ht="25.5" customHeight="1" x14ac:dyDescent="0.25">
      <c r="B362" s="66"/>
      <c r="C362" s="67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7"/>
      <c r="AW362" s="16"/>
      <c r="AX362" s="16"/>
      <c r="AY362" s="16"/>
      <c r="AZ362" s="16"/>
      <c r="BA362" s="16"/>
      <c r="BB362" s="16"/>
      <c r="BC362" s="16"/>
      <c r="BD362" s="16"/>
      <c r="BE362" s="18"/>
    </row>
    <row r="363" spans="2:57" ht="25.5" customHeight="1" x14ac:dyDescent="0.3">
      <c r="B363" s="19"/>
      <c r="C363" s="64"/>
      <c r="D363" s="63"/>
      <c r="E363" s="63"/>
      <c r="F363" s="63"/>
      <c r="G363" s="63"/>
      <c r="H363" s="233" t="str">
        <f>INDEX('cal2015-2016'!$I:$I,MATCH($AK373,'cal2015-2016'!$G:$G,0),0)</f>
        <v>N094</v>
      </c>
      <c r="I363" s="234"/>
      <c r="J363" s="234"/>
      <c r="K363" s="234"/>
      <c r="L363" s="235"/>
      <c r="M363" s="230" t="str">
        <f>sélections!B77</f>
        <v>TTC HAVELANGE E - LA CIPALE P</v>
      </c>
      <c r="N363" s="231"/>
      <c r="O363" s="231"/>
      <c r="P363" s="231"/>
      <c r="Q363" s="231"/>
      <c r="R363" s="231"/>
      <c r="S363" s="231"/>
      <c r="T363" s="231"/>
      <c r="U363" s="231"/>
      <c r="V363" s="231"/>
      <c r="W363" s="231"/>
      <c r="X363" s="231"/>
      <c r="Y363" s="231"/>
      <c r="Z363" s="231"/>
      <c r="AA363" s="231"/>
      <c r="AB363" s="231"/>
      <c r="AC363" s="231"/>
      <c r="AD363" s="231"/>
      <c r="AE363" s="231"/>
      <c r="AF363" s="231"/>
      <c r="AG363" s="231"/>
      <c r="AH363" s="231"/>
      <c r="AI363" s="231"/>
      <c r="AJ363" s="231"/>
      <c r="AK363" s="231"/>
      <c r="AL363" s="231"/>
      <c r="AM363" s="231"/>
      <c r="AN363" s="231"/>
      <c r="AO363" s="231"/>
      <c r="AP363" s="231"/>
      <c r="AQ363" s="231"/>
      <c r="AR363" s="231"/>
      <c r="AS363" s="232"/>
      <c r="AT363" s="233" t="str">
        <f>INDEX('cal2015-2016'!$K:$K,MATCH($AK373,'cal2015-2016'!$G:$G,0),0)</f>
        <v>N073</v>
      </c>
      <c r="AU363" s="234"/>
      <c r="AV363" s="234"/>
      <c r="AW363" s="234"/>
      <c r="AX363" s="235"/>
      <c r="AY363" s="11"/>
      <c r="AZ363" s="11"/>
      <c r="BE363" s="20"/>
    </row>
    <row r="364" spans="2:57" ht="25.5" customHeight="1" x14ac:dyDescent="0.25">
      <c r="B364" s="19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E364" s="20"/>
    </row>
    <row r="365" spans="2:57" ht="25.5" customHeight="1" x14ac:dyDescent="0.25">
      <c r="B365" s="19"/>
      <c r="F365" s="227" t="s">
        <v>1537</v>
      </c>
      <c r="G365" s="227"/>
      <c r="H365" s="227"/>
      <c r="I365" s="227"/>
      <c r="J365" s="227"/>
      <c r="K365" s="227"/>
      <c r="L365" s="227"/>
      <c r="M365" s="227"/>
      <c r="N365" s="227"/>
      <c r="O365" s="227"/>
      <c r="P365" s="227"/>
      <c r="Q365" s="227"/>
      <c r="R365" s="227"/>
      <c r="S365" s="227"/>
      <c r="T365" s="227"/>
      <c r="U365" s="228" t="str">
        <f>sélections!F76</f>
        <v>14h15</v>
      </c>
      <c r="V365" s="228"/>
      <c r="W365" s="228"/>
      <c r="X365" s="228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227" t="s">
        <v>1538</v>
      </c>
      <c r="AK365" s="227"/>
      <c r="AL365" s="227"/>
      <c r="AM365" s="227"/>
      <c r="AN365" s="227"/>
      <c r="AO365" s="227"/>
      <c r="AP365" s="227"/>
      <c r="AQ365" s="227"/>
      <c r="AR365" s="227"/>
      <c r="AS365" s="227"/>
      <c r="AT365" s="227"/>
      <c r="AU365" s="229" t="str">
        <f>INDEX('cal2015-2016'!L:L,MATCH(AK373,'cal2015-2016'!G:G,0),0)</f>
        <v>15H00</v>
      </c>
      <c r="AV365" s="229"/>
      <c r="AW365" s="229"/>
      <c r="AX365" s="229"/>
      <c r="AY365" s="21"/>
      <c r="AZ365" s="21"/>
      <c r="BE365" s="20"/>
    </row>
    <row r="366" spans="2:57" ht="25.5" customHeight="1" x14ac:dyDescent="0.25">
      <c r="B366" s="19"/>
      <c r="BE366" s="20"/>
    </row>
    <row r="367" spans="2:57" ht="25.5" customHeight="1" x14ac:dyDescent="0.25">
      <c r="B367" s="19"/>
      <c r="C367"/>
      <c r="D367" s="236" t="str">
        <f>INDEX(provinces!$B:$B,MATCH(H363,provinces!$A:$A,0),0)</f>
        <v>TTC Havelange</v>
      </c>
      <c r="E367" s="237"/>
      <c r="F367" s="237"/>
      <c r="G367" s="237"/>
      <c r="H367" s="237"/>
      <c r="I367" s="237"/>
      <c r="J367" s="237"/>
      <c r="K367" s="237"/>
      <c r="L367" s="237"/>
      <c r="M367" s="237"/>
      <c r="N367" s="237"/>
      <c r="O367" s="237"/>
      <c r="P367" s="237"/>
      <c r="Q367" s="237"/>
      <c r="R367" s="237"/>
      <c r="S367" s="237"/>
      <c r="T367" s="237"/>
      <c r="U367" s="237"/>
      <c r="V367" s="237"/>
      <c r="W367" s="237"/>
      <c r="X367" s="237"/>
      <c r="Y367" s="238"/>
      <c r="Z367"/>
      <c r="AA367"/>
      <c r="AB367"/>
      <c r="AC367"/>
      <c r="AD367"/>
      <c r="AE367"/>
      <c r="AF367"/>
      <c r="AG367"/>
      <c r="AH367" s="236" t="str">
        <f>INDEX(provinces!$B:$B,MATCH(AT363,provinces!$A:$A,0),0)</f>
        <v>La Cipale</v>
      </c>
      <c r="AI367" s="237"/>
      <c r="AJ367" s="237"/>
      <c r="AK367" s="237"/>
      <c r="AL367" s="237"/>
      <c r="AM367" s="237"/>
      <c r="AN367" s="237"/>
      <c r="AO367" s="237"/>
      <c r="AP367" s="237"/>
      <c r="AQ367" s="237"/>
      <c r="AR367" s="237"/>
      <c r="AS367" s="237"/>
      <c r="AT367" s="237"/>
      <c r="AU367" s="237"/>
      <c r="AV367" s="237"/>
      <c r="AW367" s="237"/>
      <c r="AX367" s="237"/>
      <c r="AY367" s="237"/>
      <c r="AZ367" s="237"/>
      <c r="BA367" s="237"/>
      <c r="BB367" s="237"/>
      <c r="BC367" s="238"/>
      <c r="BD367"/>
      <c r="BE367" s="20"/>
    </row>
    <row r="368" spans="2:57" ht="25.5" customHeight="1" x14ac:dyDescent="0.25">
      <c r="B368" s="19"/>
      <c r="C368"/>
      <c r="D368" s="236" t="str">
        <f>INDEX(provinces!$C:$C,MATCH(H363,provinces!$A:$A,0),0)</f>
        <v>Rue D'Ocolna 1</v>
      </c>
      <c r="E368" s="237"/>
      <c r="F368" s="237"/>
      <c r="G368" s="237"/>
      <c r="H368" s="237"/>
      <c r="I368" s="237"/>
      <c r="J368" s="237"/>
      <c r="K368" s="237"/>
      <c r="L368" s="237"/>
      <c r="M368" s="237"/>
      <c r="N368" s="237"/>
      <c r="O368" s="237"/>
      <c r="P368" s="237"/>
      <c r="Q368" s="237"/>
      <c r="R368" s="237"/>
      <c r="S368" s="237"/>
      <c r="T368" s="237"/>
      <c r="U368" s="237"/>
      <c r="V368" s="237"/>
      <c r="W368" s="237"/>
      <c r="X368" s="237"/>
      <c r="Y368" s="238"/>
      <c r="Z368"/>
      <c r="AA368"/>
      <c r="AB368"/>
      <c r="AC368"/>
      <c r="AD368"/>
      <c r="AE368"/>
      <c r="AF368"/>
      <c r="AG368"/>
      <c r="AH368" s="236" t="str">
        <f>INDEX(provinces!$C:$C,MATCH(AT363,provinces!$A:$A,0),0)</f>
        <v>Clos De L'Ermitage</v>
      </c>
      <c r="AI368" s="237"/>
      <c r="AJ368" s="237"/>
      <c r="AK368" s="237"/>
      <c r="AL368" s="237"/>
      <c r="AM368" s="237"/>
      <c r="AN368" s="237"/>
      <c r="AO368" s="237"/>
      <c r="AP368" s="237"/>
      <c r="AQ368" s="237"/>
      <c r="AR368" s="237"/>
      <c r="AS368" s="237"/>
      <c r="AT368" s="237"/>
      <c r="AU368" s="237"/>
      <c r="AV368" s="237"/>
      <c r="AW368" s="237"/>
      <c r="AX368" s="237"/>
      <c r="AY368" s="237"/>
      <c r="AZ368" s="237"/>
      <c r="BA368" s="237"/>
      <c r="BB368" s="237"/>
      <c r="BC368" s="238"/>
      <c r="BD368"/>
      <c r="BE368" s="20"/>
    </row>
    <row r="369" spans="2:57" ht="25.5" customHeight="1" x14ac:dyDescent="0.25">
      <c r="B369" s="19"/>
      <c r="C369"/>
      <c r="D369" s="236" t="str">
        <f>INDEX(provinces!$D:$D,MATCH(H363,provinces!$A:$A,0),0)</f>
        <v>Hall Omnisports</v>
      </c>
      <c r="E369" s="237"/>
      <c r="F369" s="237"/>
      <c r="G369" s="237"/>
      <c r="H369" s="237"/>
      <c r="I369" s="237"/>
      <c r="J369" s="237"/>
      <c r="K369" s="237"/>
      <c r="L369" s="237"/>
      <c r="M369" s="237"/>
      <c r="N369" s="237"/>
      <c r="O369" s="237"/>
      <c r="P369" s="237"/>
      <c r="Q369" s="237"/>
      <c r="R369" s="237"/>
      <c r="S369" s="237"/>
      <c r="T369" s="237"/>
      <c r="U369" s="237"/>
      <c r="V369" s="237"/>
      <c r="W369" s="237"/>
      <c r="X369" s="237"/>
      <c r="Y369" s="238"/>
      <c r="Z369"/>
      <c r="AA369"/>
      <c r="AB369"/>
      <c r="AC369"/>
      <c r="AD369"/>
      <c r="AE369"/>
      <c r="AF369"/>
      <c r="AG369"/>
      <c r="AH369" s="236" t="str">
        <f>INDEX(provinces!$D:$D,MATCH(AT363,provinces!$A:$A,0),0)</f>
        <v>LA CIPALE</v>
      </c>
      <c r="AI369" s="237"/>
      <c r="AJ369" s="237"/>
      <c r="AK369" s="237"/>
      <c r="AL369" s="237"/>
      <c r="AM369" s="237"/>
      <c r="AN369" s="237"/>
      <c r="AO369" s="237"/>
      <c r="AP369" s="237"/>
      <c r="AQ369" s="237"/>
      <c r="AR369" s="237"/>
      <c r="AS369" s="237"/>
      <c r="AT369" s="237"/>
      <c r="AU369" s="237"/>
      <c r="AV369" s="237"/>
      <c r="AW369" s="237"/>
      <c r="AX369" s="237"/>
      <c r="AY369" s="237"/>
      <c r="AZ369" s="237"/>
      <c r="BA369" s="237"/>
      <c r="BB369" s="237"/>
      <c r="BC369" s="238"/>
      <c r="BD369"/>
      <c r="BE369" s="20"/>
    </row>
    <row r="370" spans="2:57" ht="25.5" customHeight="1" x14ac:dyDescent="0.25">
      <c r="B370" s="19"/>
      <c r="C370"/>
      <c r="D370" s="236">
        <f>INDEX(provinces!$E:$E,MATCH(H363,provinces!$A:$A,0),0)</f>
        <v>0</v>
      </c>
      <c r="E370" s="237"/>
      <c r="F370" s="237"/>
      <c r="G370" s="237"/>
      <c r="H370" s="237"/>
      <c r="I370" s="237"/>
      <c r="J370" s="237"/>
      <c r="K370" s="237"/>
      <c r="L370" s="237"/>
      <c r="M370" s="237"/>
      <c r="N370" s="237"/>
      <c r="O370" s="237"/>
      <c r="P370" s="237"/>
      <c r="Q370" s="237"/>
      <c r="R370" s="237"/>
      <c r="S370" s="237"/>
      <c r="T370" s="237"/>
      <c r="U370" s="237"/>
      <c r="V370" s="237"/>
      <c r="W370" s="237"/>
      <c r="X370" s="237"/>
      <c r="Y370" s="238"/>
      <c r="Z370"/>
      <c r="AA370"/>
      <c r="AB370"/>
      <c r="AC370"/>
      <c r="AD370"/>
      <c r="AE370"/>
      <c r="AF370"/>
      <c r="AG370"/>
      <c r="AH370" s="236">
        <f>INDEX(provinces!$E:$E,MATCH(AT363,provinces!$A:$A,0),0)</f>
        <v>0</v>
      </c>
      <c r="AI370" s="237"/>
      <c r="AJ370" s="237"/>
      <c r="AK370" s="237"/>
      <c r="AL370" s="237"/>
      <c r="AM370" s="237"/>
      <c r="AN370" s="237"/>
      <c r="AO370" s="237"/>
      <c r="AP370" s="237"/>
      <c r="AQ370" s="237"/>
      <c r="AR370" s="237"/>
      <c r="AS370" s="237"/>
      <c r="AT370" s="237"/>
      <c r="AU370" s="237"/>
      <c r="AV370" s="237"/>
      <c r="AW370" s="237"/>
      <c r="AX370" s="237"/>
      <c r="AY370" s="237"/>
      <c r="AZ370" s="237"/>
      <c r="BA370" s="237"/>
      <c r="BB370" s="237"/>
      <c r="BC370" s="238"/>
      <c r="BD370"/>
      <c r="BE370" s="20"/>
    </row>
    <row r="371" spans="2:57" ht="25.5" customHeight="1" x14ac:dyDescent="0.25">
      <c r="B371" s="19"/>
      <c r="C371"/>
      <c r="D371" s="236" t="str">
        <f>INDEX(provinces!$H:$H,MATCH(H363,provinces!$A:$A,0),0)</f>
        <v>083/63.48.78</v>
      </c>
      <c r="E371" s="237"/>
      <c r="F371" s="237"/>
      <c r="G371" s="237"/>
      <c r="H371" s="237"/>
      <c r="I371" s="237"/>
      <c r="J371" s="237"/>
      <c r="K371" s="237"/>
      <c r="L371" s="237"/>
      <c r="M371" s="237"/>
      <c r="N371" s="237"/>
      <c r="O371" s="237"/>
      <c r="P371" s="237"/>
      <c r="Q371" s="237"/>
      <c r="R371" s="237"/>
      <c r="S371" s="237"/>
      <c r="T371" s="237"/>
      <c r="U371" s="237"/>
      <c r="V371" s="237"/>
      <c r="W371" s="237"/>
      <c r="X371" s="237"/>
      <c r="Y371" s="238"/>
      <c r="Z371"/>
      <c r="AA371"/>
      <c r="AB371"/>
      <c r="AC371"/>
      <c r="AD371"/>
      <c r="AE371"/>
      <c r="AF371"/>
      <c r="AG371"/>
      <c r="AH371" s="236" t="str">
        <f>INDEX(provinces!$H:$H,MATCH(AT363,provinces!$A:$A,0),0)</f>
        <v>083/213445</v>
      </c>
      <c r="AI371" s="237"/>
      <c r="AJ371" s="237"/>
      <c r="AK371" s="237"/>
      <c r="AL371" s="237"/>
      <c r="AM371" s="237"/>
      <c r="AN371" s="237"/>
      <c r="AO371" s="237"/>
      <c r="AP371" s="237"/>
      <c r="AQ371" s="237"/>
      <c r="AR371" s="237"/>
      <c r="AS371" s="237"/>
      <c r="AT371" s="237"/>
      <c r="AU371" s="237"/>
      <c r="AV371" s="237"/>
      <c r="AW371" s="237"/>
      <c r="AX371" s="237"/>
      <c r="AY371" s="237"/>
      <c r="AZ371" s="237"/>
      <c r="BA371" s="237"/>
      <c r="BB371" s="237"/>
      <c r="BC371" s="238"/>
      <c r="BD371"/>
      <c r="BE371" s="20"/>
    </row>
    <row r="372" spans="2:57" ht="25.5" customHeight="1" thickBot="1" x14ac:dyDescent="0.3">
      <c r="B372" s="19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3"/>
      <c r="V372" s="23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E372" s="20"/>
    </row>
    <row r="373" spans="2:57" ht="25.5" customHeight="1" thickBot="1" x14ac:dyDescent="0.3">
      <c r="B373" s="19"/>
      <c r="O373" s="25"/>
      <c r="P373" s="241" t="s">
        <v>1539</v>
      </c>
      <c r="Q373" s="242"/>
      <c r="R373" s="242"/>
      <c r="S373" s="243" t="str">
        <f>sélections!D85</f>
        <v>DECLAYE SACHA (85)</v>
      </c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39">
        <f>INDEX(LF_H!D:D,MATCH(S373,LF_H!F:F,0),0)</f>
        <v>145735</v>
      </c>
      <c r="AG373" s="239"/>
      <c r="AH373" s="239"/>
      <c r="AI373" s="239"/>
      <c r="AJ373" s="240"/>
      <c r="AK373" s="293" t="str">
        <f>sélections!S76</f>
        <v>03-254</v>
      </c>
      <c r="AL373" s="293"/>
      <c r="AM373" s="293"/>
      <c r="AN373" s="293"/>
      <c r="AO373" s="293"/>
      <c r="AP373" s="294"/>
      <c r="AQ373" s="25"/>
      <c r="AV373" s="68"/>
      <c r="BE373" s="20"/>
    </row>
    <row r="374" spans="2:57" ht="25.5" customHeight="1" thickBot="1" x14ac:dyDescent="0.35">
      <c r="B374" s="19"/>
      <c r="O374" s="25"/>
      <c r="P374" s="286" t="str">
        <f>INDEX('cal2015-2016'!F:F,MATCH(AK373,'cal2015-2016'!G:G,0),0)</f>
        <v>6L</v>
      </c>
      <c r="Q374" s="287"/>
      <c r="R374" s="288" t="s">
        <v>1556</v>
      </c>
      <c r="S374" s="289"/>
      <c r="T374" s="289"/>
      <c r="U374" s="289"/>
      <c r="V374" s="289"/>
      <c r="W374" s="289"/>
      <c r="X374" s="289"/>
      <c r="Y374" s="289"/>
      <c r="Z374" s="289"/>
      <c r="AA374" s="289"/>
      <c r="AB374" s="289"/>
      <c r="AC374" s="289"/>
      <c r="AD374" s="289"/>
      <c r="AE374" s="289"/>
      <c r="AF374" s="289"/>
      <c r="AG374" s="289"/>
      <c r="AH374" s="289"/>
      <c r="AI374" s="289"/>
      <c r="AJ374" s="289"/>
      <c r="AK374" s="289"/>
      <c r="AL374" s="290"/>
      <c r="AM374" s="291" t="s">
        <v>1450</v>
      </c>
      <c r="AN374" s="292"/>
      <c r="AO374" s="291" t="s">
        <v>1449</v>
      </c>
      <c r="AP374" s="292"/>
      <c r="BE374" s="20"/>
    </row>
    <row r="375" spans="2:57" ht="25.5" customHeight="1" x14ac:dyDescent="0.3">
      <c r="B375" s="19"/>
      <c r="O375" s="25"/>
      <c r="P375" s="270">
        <v>1</v>
      </c>
      <c r="Q375" s="271"/>
      <c r="R375" s="272" t="str">
        <f>sélections!D79</f>
        <v>DECLAYE NATHAN (85)</v>
      </c>
      <c r="S375" s="273"/>
      <c r="T375" s="273"/>
      <c r="U375" s="273"/>
      <c r="V375" s="273"/>
      <c r="W375" s="273"/>
      <c r="X375" s="273"/>
      <c r="Y375" s="273"/>
      <c r="Z375" s="273"/>
      <c r="AA375" s="273"/>
      <c r="AB375" s="273"/>
      <c r="AC375" s="273"/>
      <c r="AD375" s="273"/>
      <c r="AE375" s="273"/>
      <c r="AF375" s="273"/>
      <c r="AG375" s="273"/>
      <c r="AH375" s="273"/>
      <c r="AI375" s="273"/>
      <c r="AJ375" s="273"/>
      <c r="AK375" s="273"/>
      <c r="AL375" s="274"/>
      <c r="AM375" s="305">
        <f>INDEX(LF_H!A:A,MATCH($R375,LF_H!$F:$F,0),0)</f>
        <v>72</v>
      </c>
      <c r="AN375" s="305"/>
      <c r="AO375" s="305" t="str">
        <f>INDEX(LF_H!B:B,MATCH($R375,LF_H!$F:$F,0),0)</f>
        <v>E6</v>
      </c>
      <c r="AP375" s="306"/>
      <c r="BE375" s="20"/>
    </row>
    <row r="376" spans="2:57" ht="25.5" customHeight="1" x14ac:dyDescent="0.3">
      <c r="B376" s="19"/>
      <c r="O376" s="25"/>
      <c r="P376" s="278">
        <v>2</v>
      </c>
      <c r="Q376" s="279"/>
      <c r="R376" s="280" t="str">
        <f>sélections!D80</f>
        <v>DECLAYE SACHA (85)</v>
      </c>
      <c r="S376" s="281"/>
      <c r="T376" s="281"/>
      <c r="U376" s="281"/>
      <c r="V376" s="281"/>
      <c r="W376" s="281"/>
      <c r="X376" s="281"/>
      <c r="Y376" s="281"/>
      <c r="Z376" s="281"/>
      <c r="AA376" s="281"/>
      <c r="AB376" s="281"/>
      <c r="AC376" s="281"/>
      <c r="AD376" s="281"/>
      <c r="AE376" s="281"/>
      <c r="AF376" s="281"/>
      <c r="AG376" s="281"/>
      <c r="AH376" s="281"/>
      <c r="AI376" s="281"/>
      <c r="AJ376" s="281"/>
      <c r="AK376" s="281"/>
      <c r="AL376" s="282"/>
      <c r="AM376" s="295">
        <f>INDEX(LF_H!A:A,MATCH($R376,LF_H!$F:$F,0),0)</f>
        <v>73</v>
      </c>
      <c r="AN376" s="295"/>
      <c r="AO376" s="295" t="str">
        <f>INDEX(LF_H!B:B,MATCH($R376,LF_H!$F:$F,0),0)</f>
        <v>E6</v>
      </c>
      <c r="AP376" s="296"/>
      <c r="BE376" s="20"/>
    </row>
    <row r="377" spans="2:57" ht="25.5" customHeight="1" x14ac:dyDescent="0.3">
      <c r="B377" s="19"/>
      <c r="O377" s="25"/>
      <c r="P377" s="278">
        <v>3</v>
      </c>
      <c r="Q377" s="279"/>
      <c r="R377" s="280" t="str">
        <f>sélections!D81</f>
        <v>DUMONT MARTIN (95)</v>
      </c>
      <c r="S377" s="281"/>
      <c r="T377" s="281"/>
      <c r="U377" s="281"/>
      <c r="V377" s="281"/>
      <c r="W377" s="281"/>
      <c r="X377" s="281"/>
      <c r="Y377" s="281"/>
      <c r="Z377" s="281"/>
      <c r="AA377" s="281"/>
      <c r="AB377" s="281"/>
      <c r="AC377" s="281"/>
      <c r="AD377" s="281"/>
      <c r="AE377" s="281"/>
      <c r="AF377" s="281"/>
      <c r="AG377" s="281"/>
      <c r="AH377" s="281"/>
      <c r="AI377" s="281"/>
      <c r="AJ377" s="281"/>
      <c r="AK377" s="281"/>
      <c r="AL377" s="282"/>
      <c r="AM377" s="295">
        <f>INDEX(LF_H!A:A,MATCH($R377,LF_H!$F:$F,0),0)</f>
        <v>87</v>
      </c>
      <c r="AN377" s="295"/>
      <c r="AO377" s="295" t="str">
        <f>INDEX(LF_H!B:B,MATCH($R377,LF_H!$F:$F,0),0)</f>
        <v>NC</v>
      </c>
      <c r="AP377" s="296"/>
      <c r="BE377" s="20"/>
    </row>
    <row r="378" spans="2:57" ht="25.5" customHeight="1" thickBot="1" x14ac:dyDescent="0.35">
      <c r="B378" s="19"/>
      <c r="O378" s="25"/>
      <c r="P378" s="254">
        <v>4</v>
      </c>
      <c r="Q378" s="255"/>
      <c r="R378" s="256" t="str">
        <f>sélections!D82</f>
        <v>SEDRAN ARTHUR (95)</v>
      </c>
      <c r="S378" s="257"/>
      <c r="T378" s="257"/>
      <c r="U378" s="257"/>
      <c r="V378" s="257"/>
      <c r="W378" s="257"/>
      <c r="X378" s="257"/>
      <c r="Y378" s="257"/>
      <c r="Z378" s="257"/>
      <c r="AA378" s="257"/>
      <c r="AB378" s="257"/>
      <c r="AC378" s="257"/>
      <c r="AD378" s="257"/>
      <c r="AE378" s="257"/>
      <c r="AF378" s="257"/>
      <c r="AG378" s="257"/>
      <c r="AH378" s="257"/>
      <c r="AI378" s="257"/>
      <c r="AJ378" s="257"/>
      <c r="AK378" s="257"/>
      <c r="AL378" s="258"/>
      <c r="AM378" s="259">
        <f>INDEX(LF_H!A:A,MATCH($R378,LF_H!$F:$F,0),0)</f>
        <v>93</v>
      </c>
      <c r="AN378" s="260"/>
      <c r="AO378" s="259" t="str">
        <f>INDEX(LF_H!B:B,MATCH($R378,LF_H!$F:$F,0),0)</f>
        <v>NC</v>
      </c>
      <c r="AP378" s="261"/>
      <c r="BE378" s="20"/>
    </row>
    <row r="379" spans="2:57" ht="25.5" customHeight="1" thickBot="1" x14ac:dyDescent="0.35">
      <c r="B379" s="19"/>
      <c r="P379" s="297" t="s">
        <v>1458</v>
      </c>
      <c r="Q379" s="298"/>
      <c r="R379" s="299">
        <f>sélections!D83</f>
        <v>0</v>
      </c>
      <c r="S379" s="300"/>
      <c r="T379" s="300"/>
      <c r="U379" s="300"/>
      <c r="V379" s="300"/>
      <c r="W379" s="300"/>
      <c r="X379" s="300"/>
      <c r="Y379" s="300"/>
      <c r="Z379" s="300"/>
      <c r="AA379" s="300"/>
      <c r="AB379" s="300"/>
      <c r="AC379" s="300"/>
      <c r="AD379" s="300"/>
      <c r="AE379" s="300"/>
      <c r="AF379" s="300"/>
      <c r="AG379" s="300"/>
      <c r="AH379" s="300"/>
      <c r="AI379" s="300"/>
      <c r="AJ379" s="300"/>
      <c r="AK379" s="300"/>
      <c r="AL379" s="301"/>
      <c r="AM379" s="302" t="e">
        <f>INDEX(LF_H!A:A,MATCH($R379,LF_H!$F:$F,0),0)</f>
        <v>#N/A</v>
      </c>
      <c r="AN379" s="303"/>
      <c r="AO379" s="302" t="e">
        <f>INDEX(LF_H!B:B,MATCH($R379,LF_H!$F:$F,0),0)</f>
        <v>#N/A</v>
      </c>
      <c r="AP379" s="304"/>
      <c r="BE379" s="20"/>
    </row>
    <row r="380" spans="2:57" ht="11.25" customHeight="1" thickBot="1" x14ac:dyDescent="0.35">
      <c r="B380" s="19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BE380" s="20"/>
    </row>
    <row r="381" spans="2:57" ht="11.25" customHeight="1" x14ac:dyDescent="0.25">
      <c r="B381" s="27"/>
      <c r="C381" s="28"/>
      <c r="D381" s="28"/>
      <c r="E381" s="28"/>
      <c r="F381" s="28"/>
      <c r="G381" s="246" t="s">
        <v>1541</v>
      </c>
      <c r="H381" s="247"/>
      <c r="I381" s="247"/>
      <c r="J381" s="247"/>
      <c r="K381" s="247"/>
      <c r="L381" s="247"/>
      <c r="M381" s="247"/>
      <c r="N381" s="247"/>
      <c r="O381" s="247"/>
      <c r="P381" s="250">
        <f>sélections!I84</f>
        <v>0</v>
      </c>
      <c r="Q381" s="250"/>
      <c r="R381" s="250"/>
      <c r="S381" s="250"/>
      <c r="T381" s="250"/>
      <c r="U381" s="250"/>
      <c r="V381" s="250"/>
      <c r="W381" s="250"/>
      <c r="X381" s="250"/>
      <c r="Y381" s="250"/>
      <c r="Z381" s="250"/>
      <c r="AA381" s="250"/>
      <c r="AB381" s="250"/>
      <c r="AC381" s="250"/>
      <c r="AD381" s="250"/>
      <c r="AE381" s="250"/>
      <c r="AF381" s="250"/>
      <c r="AG381" s="250"/>
      <c r="AH381" s="250"/>
      <c r="AI381" s="250"/>
      <c r="AJ381" s="250"/>
      <c r="AK381" s="250"/>
      <c r="AL381" s="251"/>
      <c r="AM381" s="29"/>
      <c r="AN381" s="30"/>
      <c r="AO381" s="30"/>
      <c r="AP381" s="30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31"/>
    </row>
    <row r="382" spans="2:57" ht="11.25" customHeight="1" thickBot="1" x14ac:dyDescent="0.3">
      <c r="B382" s="27"/>
      <c r="C382" s="28"/>
      <c r="D382" s="28"/>
      <c r="E382" s="28"/>
      <c r="F382" s="28"/>
      <c r="G382" s="248"/>
      <c r="H382" s="249"/>
      <c r="I382" s="249"/>
      <c r="J382" s="249"/>
      <c r="K382" s="249"/>
      <c r="L382" s="249"/>
      <c r="M382" s="249"/>
      <c r="N382" s="249"/>
      <c r="O382" s="249"/>
      <c r="P382" s="252"/>
      <c r="Q382" s="252"/>
      <c r="R382" s="252"/>
      <c r="S382" s="252"/>
      <c r="T382" s="252"/>
      <c r="U382" s="252"/>
      <c r="V382" s="252"/>
      <c r="W382" s="252"/>
      <c r="X382" s="252"/>
      <c r="Y382" s="252"/>
      <c r="Z382" s="252"/>
      <c r="AA382" s="252"/>
      <c r="AB382" s="252"/>
      <c r="AC382" s="252"/>
      <c r="AD382" s="252"/>
      <c r="AE382" s="252"/>
      <c r="AF382" s="252"/>
      <c r="AG382" s="252"/>
      <c r="AH382" s="252"/>
      <c r="AI382" s="252"/>
      <c r="AJ382" s="252"/>
      <c r="AK382" s="252"/>
      <c r="AL382" s="253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31"/>
    </row>
    <row r="383" spans="2:57" ht="11.25" customHeight="1" x14ac:dyDescent="0.25">
      <c r="B383" s="33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5"/>
    </row>
    <row r="386" spans="2:57" ht="25.5" customHeight="1" x14ac:dyDescent="0.25">
      <c r="B386" s="66"/>
      <c r="C386" s="67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7"/>
      <c r="AW386" s="16"/>
      <c r="AX386" s="16"/>
      <c r="AY386" s="16"/>
      <c r="AZ386" s="16"/>
      <c r="BA386" s="16"/>
      <c r="BB386" s="16"/>
      <c r="BC386" s="16"/>
      <c r="BD386" s="16"/>
      <c r="BE386" s="18"/>
    </row>
    <row r="387" spans="2:57" ht="25.5" customHeight="1" x14ac:dyDescent="0.3">
      <c r="B387" s="19"/>
      <c r="C387" s="64"/>
      <c r="D387" s="63"/>
      <c r="E387" s="63"/>
      <c r="F387" s="63"/>
      <c r="G387" s="63"/>
      <c r="H387" s="233" t="e">
        <f>INDEX('cal2015-2016'!$I:$I,MATCH($AK397,'cal2015-2016'!$G:$G,0),0)</f>
        <v>#N/A</v>
      </c>
      <c r="I387" s="234"/>
      <c r="J387" s="234"/>
      <c r="K387" s="234"/>
      <c r="L387" s="235"/>
      <c r="M387" s="230" t="str">
        <f>sélections!AA77</f>
        <v>BYE - LA CIPALE Q</v>
      </c>
      <c r="N387" s="231"/>
      <c r="O387" s="231"/>
      <c r="P387" s="231"/>
      <c r="Q387" s="231"/>
      <c r="R387" s="231"/>
      <c r="S387" s="231"/>
      <c r="T387" s="231"/>
      <c r="U387" s="231"/>
      <c r="V387" s="231"/>
      <c r="W387" s="231"/>
      <c r="X387" s="231"/>
      <c r="Y387" s="231"/>
      <c r="Z387" s="231"/>
      <c r="AA387" s="231"/>
      <c r="AB387" s="231"/>
      <c r="AC387" s="231"/>
      <c r="AD387" s="231"/>
      <c r="AE387" s="231"/>
      <c r="AF387" s="231"/>
      <c r="AG387" s="231"/>
      <c r="AH387" s="231"/>
      <c r="AI387" s="231"/>
      <c r="AJ387" s="231"/>
      <c r="AK387" s="231"/>
      <c r="AL387" s="231"/>
      <c r="AM387" s="231"/>
      <c r="AN387" s="231"/>
      <c r="AO387" s="231"/>
      <c r="AP387" s="231"/>
      <c r="AQ387" s="231"/>
      <c r="AR387" s="231"/>
      <c r="AS387" s="232"/>
      <c r="AT387" s="233" t="str">
        <f>INDEX('cal2015-2016'!$K:$K,MATCH($AK397,'cal2015-2016'!$G:$G,0),0)</f>
        <v>N073</v>
      </c>
      <c r="AU387" s="234"/>
      <c r="AV387" s="234"/>
      <c r="AW387" s="234"/>
      <c r="AX387" s="235"/>
      <c r="AY387" s="11"/>
      <c r="AZ387" s="11"/>
      <c r="BE387" s="20"/>
    </row>
    <row r="388" spans="2:57" ht="25.5" customHeight="1" x14ac:dyDescent="0.25">
      <c r="B388" s="19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E388" s="20"/>
    </row>
    <row r="389" spans="2:57" ht="25.5" customHeight="1" x14ac:dyDescent="0.25">
      <c r="B389" s="19"/>
      <c r="F389" s="227" t="s">
        <v>1537</v>
      </c>
      <c r="G389" s="227"/>
      <c r="H389" s="227"/>
      <c r="I389" s="227"/>
      <c r="J389" s="227"/>
      <c r="K389" s="227"/>
      <c r="L389" s="227"/>
      <c r="M389" s="227"/>
      <c r="N389" s="227"/>
      <c r="O389" s="227"/>
      <c r="P389" s="227"/>
      <c r="Q389" s="227"/>
      <c r="R389" s="227"/>
      <c r="S389" s="227"/>
      <c r="T389" s="227"/>
      <c r="U389" s="228">
        <f>sélections!AE76</f>
        <v>0</v>
      </c>
      <c r="V389" s="228"/>
      <c r="W389" s="228"/>
      <c r="X389" s="228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227" t="s">
        <v>1538</v>
      </c>
      <c r="AK389" s="227"/>
      <c r="AL389" s="227"/>
      <c r="AM389" s="227"/>
      <c r="AN389" s="227"/>
      <c r="AO389" s="227"/>
      <c r="AP389" s="227"/>
      <c r="AQ389" s="227"/>
      <c r="AR389" s="227"/>
      <c r="AS389" s="227"/>
      <c r="AT389" s="227"/>
      <c r="AU389" s="229">
        <f>INDEX('cal2015-2016'!L:L,MATCH(AK397,'cal2015-2016'!G:G,0),0)</f>
        <v>0</v>
      </c>
      <c r="AV389" s="229"/>
      <c r="AW389" s="229"/>
      <c r="AX389" s="229"/>
      <c r="AY389" s="21"/>
      <c r="AZ389" s="21"/>
      <c r="BE389" s="20"/>
    </row>
    <row r="390" spans="2:57" ht="25.5" customHeight="1" x14ac:dyDescent="0.25">
      <c r="B390" s="19"/>
      <c r="BE390" s="20"/>
    </row>
    <row r="391" spans="2:57" ht="25.5" customHeight="1" x14ac:dyDescent="0.25">
      <c r="B391" s="19"/>
      <c r="C391"/>
      <c r="D391" s="236" t="e">
        <f>INDEX(provinces!$B:$B,MATCH(H387,provinces!$A:$A,0),0)</f>
        <v>#N/A</v>
      </c>
      <c r="E391" s="237"/>
      <c r="F391" s="237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8"/>
      <c r="Z391"/>
      <c r="AA391"/>
      <c r="AB391"/>
      <c r="AC391"/>
      <c r="AD391"/>
      <c r="AE391"/>
      <c r="AF391"/>
      <c r="AG391"/>
      <c r="AH391" s="236" t="str">
        <f>INDEX(provinces!$B:$B,MATCH(AT387,provinces!$A:$A,0),0)</f>
        <v>La Cipale</v>
      </c>
      <c r="AI391" s="237"/>
      <c r="AJ391" s="237"/>
      <c r="AK391" s="237"/>
      <c r="AL391" s="237"/>
      <c r="AM391" s="237"/>
      <c r="AN391" s="237"/>
      <c r="AO391" s="237"/>
      <c r="AP391" s="237"/>
      <c r="AQ391" s="237"/>
      <c r="AR391" s="237"/>
      <c r="AS391" s="237"/>
      <c r="AT391" s="237"/>
      <c r="AU391" s="237"/>
      <c r="AV391" s="237"/>
      <c r="AW391" s="237"/>
      <c r="AX391" s="237"/>
      <c r="AY391" s="237"/>
      <c r="AZ391" s="237"/>
      <c r="BA391" s="237"/>
      <c r="BB391" s="237"/>
      <c r="BC391" s="238"/>
      <c r="BD391"/>
      <c r="BE391" s="20"/>
    </row>
    <row r="392" spans="2:57" ht="25.5" customHeight="1" x14ac:dyDescent="0.25">
      <c r="B392" s="19"/>
      <c r="C392"/>
      <c r="D392" s="236" t="e">
        <f>INDEX(provinces!$C:$C,MATCH(H387,provinces!$A:$A,0),0)</f>
        <v>#N/A</v>
      </c>
      <c r="E392" s="237"/>
      <c r="F392" s="237"/>
      <c r="G392" s="237"/>
      <c r="H392" s="237"/>
      <c r="I392" s="237"/>
      <c r="J392" s="237"/>
      <c r="K392" s="237"/>
      <c r="L392" s="237"/>
      <c r="M392" s="237"/>
      <c r="N392" s="237"/>
      <c r="O392" s="237"/>
      <c r="P392" s="237"/>
      <c r="Q392" s="237"/>
      <c r="R392" s="237"/>
      <c r="S392" s="237"/>
      <c r="T392" s="237"/>
      <c r="U392" s="237"/>
      <c r="V392" s="237"/>
      <c r="W392" s="237"/>
      <c r="X392" s="237"/>
      <c r="Y392" s="238"/>
      <c r="Z392"/>
      <c r="AA392"/>
      <c r="AB392"/>
      <c r="AC392"/>
      <c r="AD392"/>
      <c r="AE392"/>
      <c r="AF392"/>
      <c r="AG392"/>
      <c r="AH392" s="236" t="str">
        <f>INDEX(provinces!$C:$C,MATCH(AT387,provinces!$A:$A,0),0)</f>
        <v>Clos De L'Ermitage</v>
      </c>
      <c r="AI392" s="237"/>
      <c r="AJ392" s="237"/>
      <c r="AK392" s="237"/>
      <c r="AL392" s="237"/>
      <c r="AM392" s="237"/>
      <c r="AN392" s="237"/>
      <c r="AO392" s="237"/>
      <c r="AP392" s="237"/>
      <c r="AQ392" s="237"/>
      <c r="AR392" s="237"/>
      <c r="AS392" s="237"/>
      <c r="AT392" s="237"/>
      <c r="AU392" s="237"/>
      <c r="AV392" s="237"/>
      <c r="AW392" s="237"/>
      <c r="AX392" s="237"/>
      <c r="AY392" s="237"/>
      <c r="AZ392" s="237"/>
      <c r="BA392" s="237"/>
      <c r="BB392" s="237"/>
      <c r="BC392" s="238"/>
      <c r="BD392"/>
      <c r="BE392" s="20"/>
    </row>
    <row r="393" spans="2:57" ht="25.5" customHeight="1" x14ac:dyDescent="0.25">
      <c r="B393" s="19"/>
      <c r="C393"/>
      <c r="D393" s="236" t="e">
        <f>INDEX(provinces!$D:$D,MATCH(H387,provinces!$A:$A,0),0)</f>
        <v>#N/A</v>
      </c>
      <c r="E393" s="237"/>
      <c r="F393" s="237"/>
      <c r="G393" s="237"/>
      <c r="H393" s="237"/>
      <c r="I393" s="237"/>
      <c r="J393" s="237"/>
      <c r="K393" s="237"/>
      <c r="L393" s="237"/>
      <c r="M393" s="237"/>
      <c r="N393" s="237"/>
      <c r="O393" s="237"/>
      <c r="P393" s="237"/>
      <c r="Q393" s="237"/>
      <c r="R393" s="237"/>
      <c r="S393" s="237"/>
      <c r="T393" s="237"/>
      <c r="U393" s="237"/>
      <c r="V393" s="237"/>
      <c r="W393" s="237"/>
      <c r="X393" s="237"/>
      <c r="Y393" s="238"/>
      <c r="Z393"/>
      <c r="AA393"/>
      <c r="AB393"/>
      <c r="AC393"/>
      <c r="AD393"/>
      <c r="AE393"/>
      <c r="AF393"/>
      <c r="AG393"/>
      <c r="AH393" s="236" t="str">
        <f>INDEX(provinces!$D:$D,MATCH(AT387,provinces!$A:$A,0),0)</f>
        <v>LA CIPALE</v>
      </c>
      <c r="AI393" s="237"/>
      <c r="AJ393" s="237"/>
      <c r="AK393" s="237"/>
      <c r="AL393" s="237"/>
      <c r="AM393" s="237"/>
      <c r="AN393" s="237"/>
      <c r="AO393" s="237"/>
      <c r="AP393" s="237"/>
      <c r="AQ393" s="237"/>
      <c r="AR393" s="237"/>
      <c r="AS393" s="237"/>
      <c r="AT393" s="237"/>
      <c r="AU393" s="237"/>
      <c r="AV393" s="237"/>
      <c r="AW393" s="237"/>
      <c r="AX393" s="237"/>
      <c r="AY393" s="237"/>
      <c r="AZ393" s="237"/>
      <c r="BA393" s="237"/>
      <c r="BB393" s="237"/>
      <c r="BC393" s="238"/>
      <c r="BD393"/>
      <c r="BE393" s="20"/>
    </row>
    <row r="394" spans="2:57" ht="25.5" customHeight="1" x14ac:dyDescent="0.25">
      <c r="B394" s="19"/>
      <c r="C394"/>
      <c r="D394" s="236" t="e">
        <f>INDEX(provinces!$E:$E,MATCH(H387,provinces!$A:$A,0),0)</f>
        <v>#N/A</v>
      </c>
      <c r="E394" s="237"/>
      <c r="F394" s="237"/>
      <c r="G394" s="237"/>
      <c r="H394" s="237"/>
      <c r="I394" s="237"/>
      <c r="J394" s="237"/>
      <c r="K394" s="237"/>
      <c r="L394" s="237"/>
      <c r="M394" s="237"/>
      <c r="N394" s="237"/>
      <c r="O394" s="237"/>
      <c r="P394" s="237"/>
      <c r="Q394" s="237"/>
      <c r="R394" s="237"/>
      <c r="S394" s="237"/>
      <c r="T394" s="237"/>
      <c r="U394" s="237"/>
      <c r="V394" s="237"/>
      <c r="W394" s="237"/>
      <c r="X394" s="237"/>
      <c r="Y394" s="238"/>
      <c r="Z394"/>
      <c r="AA394"/>
      <c r="AB394"/>
      <c r="AC394"/>
      <c r="AD394"/>
      <c r="AE394"/>
      <c r="AF394"/>
      <c r="AG394"/>
      <c r="AH394" s="236">
        <f>INDEX(provinces!$E:$E,MATCH(AT387,provinces!$A:$A,0),0)</f>
        <v>0</v>
      </c>
      <c r="AI394" s="237"/>
      <c r="AJ394" s="237"/>
      <c r="AK394" s="237"/>
      <c r="AL394" s="237"/>
      <c r="AM394" s="237"/>
      <c r="AN394" s="237"/>
      <c r="AO394" s="237"/>
      <c r="AP394" s="237"/>
      <c r="AQ394" s="237"/>
      <c r="AR394" s="237"/>
      <c r="AS394" s="237"/>
      <c r="AT394" s="237"/>
      <c r="AU394" s="237"/>
      <c r="AV394" s="237"/>
      <c r="AW394" s="237"/>
      <c r="AX394" s="237"/>
      <c r="AY394" s="237"/>
      <c r="AZ394" s="237"/>
      <c r="BA394" s="237"/>
      <c r="BB394" s="237"/>
      <c r="BC394" s="238"/>
      <c r="BD394"/>
      <c r="BE394" s="20"/>
    </row>
    <row r="395" spans="2:57" ht="25.5" customHeight="1" x14ac:dyDescent="0.25">
      <c r="B395" s="19"/>
      <c r="C395"/>
      <c r="D395" s="236" t="e">
        <f>INDEX(provinces!$H:$H,MATCH(H387,provinces!$A:$A,0),0)</f>
        <v>#N/A</v>
      </c>
      <c r="E395" s="237"/>
      <c r="F395" s="237"/>
      <c r="G395" s="237"/>
      <c r="H395" s="237"/>
      <c r="I395" s="237"/>
      <c r="J395" s="237"/>
      <c r="K395" s="237"/>
      <c r="L395" s="237"/>
      <c r="M395" s="237"/>
      <c r="N395" s="237"/>
      <c r="O395" s="237"/>
      <c r="P395" s="237"/>
      <c r="Q395" s="237"/>
      <c r="R395" s="237"/>
      <c r="S395" s="237"/>
      <c r="T395" s="237"/>
      <c r="U395" s="237"/>
      <c r="V395" s="237"/>
      <c r="W395" s="237"/>
      <c r="X395" s="237"/>
      <c r="Y395" s="238"/>
      <c r="Z395"/>
      <c r="AA395"/>
      <c r="AB395"/>
      <c r="AC395"/>
      <c r="AD395"/>
      <c r="AE395"/>
      <c r="AF395"/>
      <c r="AG395"/>
      <c r="AH395" s="236" t="str">
        <f>INDEX(provinces!$H:$H,MATCH(AT387,provinces!$A:$A,0),0)</f>
        <v>083/213445</v>
      </c>
      <c r="AI395" s="237"/>
      <c r="AJ395" s="237"/>
      <c r="AK395" s="237"/>
      <c r="AL395" s="237"/>
      <c r="AM395" s="237"/>
      <c r="AN395" s="237"/>
      <c r="AO395" s="237"/>
      <c r="AP395" s="237"/>
      <c r="AQ395" s="237"/>
      <c r="AR395" s="237"/>
      <c r="AS395" s="237"/>
      <c r="AT395" s="237"/>
      <c r="AU395" s="237"/>
      <c r="AV395" s="237"/>
      <c r="AW395" s="237"/>
      <c r="AX395" s="237"/>
      <c r="AY395" s="237"/>
      <c r="AZ395" s="237"/>
      <c r="BA395" s="237"/>
      <c r="BB395" s="237"/>
      <c r="BC395" s="238"/>
      <c r="BD395"/>
      <c r="BE395" s="20"/>
    </row>
    <row r="396" spans="2:57" ht="25.5" customHeight="1" thickBot="1" x14ac:dyDescent="0.3">
      <c r="B396" s="19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3"/>
      <c r="V396" s="23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E396" s="20"/>
    </row>
    <row r="397" spans="2:57" ht="25.5" customHeight="1" thickBot="1" x14ac:dyDescent="0.3">
      <c r="B397" s="19"/>
      <c r="O397" s="25"/>
      <c r="P397" s="241" t="s">
        <v>1539</v>
      </c>
      <c r="Q397" s="242"/>
      <c r="R397" s="242"/>
      <c r="S397" s="243" t="str">
        <f>sélections!AC85</f>
        <v>MAILLEUX MARIUS (95)</v>
      </c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39">
        <f>INDEX(LF_H!D:D,MATCH(S397,LF_H!F:F,0),0)</f>
        <v>151280</v>
      </c>
      <c r="AG397" s="239"/>
      <c r="AH397" s="239"/>
      <c r="AI397" s="239"/>
      <c r="AJ397" s="240"/>
      <c r="AK397" s="293" t="str">
        <f>sélections!AP76</f>
        <v>03-266</v>
      </c>
      <c r="AL397" s="293"/>
      <c r="AM397" s="293"/>
      <c r="AN397" s="293"/>
      <c r="AO397" s="293"/>
      <c r="AP397" s="294"/>
      <c r="AQ397" s="25"/>
      <c r="AV397" s="68"/>
      <c r="BE397" s="20"/>
    </row>
    <row r="398" spans="2:57" ht="25.5" customHeight="1" thickBot="1" x14ac:dyDescent="0.35">
      <c r="B398" s="19"/>
      <c r="O398" s="25"/>
      <c r="P398" s="286" t="str">
        <f>INDEX('cal2015-2016'!F:F,MATCH(AK397,'cal2015-2016'!G:G,0),0)</f>
        <v>6P</v>
      </c>
      <c r="Q398" s="287"/>
      <c r="R398" s="288" t="s">
        <v>1557</v>
      </c>
      <c r="S398" s="289"/>
      <c r="T398" s="289"/>
      <c r="U398" s="289"/>
      <c r="V398" s="289"/>
      <c r="W398" s="289"/>
      <c r="X398" s="289"/>
      <c r="Y398" s="289"/>
      <c r="Z398" s="289"/>
      <c r="AA398" s="289"/>
      <c r="AB398" s="289"/>
      <c r="AC398" s="289"/>
      <c r="AD398" s="289"/>
      <c r="AE398" s="289"/>
      <c r="AF398" s="289"/>
      <c r="AG398" s="289"/>
      <c r="AH398" s="289"/>
      <c r="AI398" s="289"/>
      <c r="AJ398" s="289"/>
      <c r="AK398" s="289"/>
      <c r="AL398" s="290"/>
      <c r="AM398" s="291" t="s">
        <v>1450</v>
      </c>
      <c r="AN398" s="292"/>
      <c r="AO398" s="291" t="s">
        <v>1449</v>
      </c>
      <c r="AP398" s="292"/>
      <c r="BE398" s="20"/>
    </row>
    <row r="399" spans="2:57" ht="25.5" customHeight="1" x14ac:dyDescent="0.3">
      <c r="B399" s="19"/>
      <c r="O399" s="25"/>
      <c r="P399" s="270">
        <v>1</v>
      </c>
      <c r="Q399" s="271"/>
      <c r="R399" s="272" t="str">
        <f>sélections!AC79</f>
        <v>MONJOIE MAXIM (95)</v>
      </c>
      <c r="S399" s="273"/>
      <c r="T399" s="273"/>
      <c r="U399" s="273"/>
      <c r="V399" s="273"/>
      <c r="W399" s="273"/>
      <c r="X399" s="273"/>
      <c r="Y399" s="273"/>
      <c r="Z399" s="273"/>
      <c r="AA399" s="273"/>
      <c r="AB399" s="273"/>
      <c r="AC399" s="273"/>
      <c r="AD399" s="273"/>
      <c r="AE399" s="273"/>
      <c r="AF399" s="273"/>
      <c r="AG399" s="273"/>
      <c r="AH399" s="273"/>
      <c r="AI399" s="273"/>
      <c r="AJ399" s="273"/>
      <c r="AK399" s="273"/>
      <c r="AL399" s="274"/>
      <c r="AM399" s="305">
        <f>INDEX(LF_H!A:A,MATCH($R399,LF_H!$F:$F,0),0)</f>
        <v>92</v>
      </c>
      <c r="AN399" s="305"/>
      <c r="AO399" s="305" t="str">
        <f>INDEX(LF_H!B:B,MATCH($R399,LF_H!$F:$F,0),0)</f>
        <v>NC</v>
      </c>
      <c r="AP399" s="306"/>
      <c r="BE399" s="20"/>
    </row>
    <row r="400" spans="2:57" ht="25.5" customHeight="1" x14ac:dyDescent="0.3">
      <c r="B400" s="19"/>
      <c r="O400" s="25"/>
      <c r="P400" s="278">
        <v>2</v>
      </c>
      <c r="Q400" s="279"/>
      <c r="R400" s="280" t="str">
        <f>sélections!AC80</f>
        <v>JOUAN TIPHAINE (95)</v>
      </c>
      <c r="S400" s="281"/>
      <c r="T400" s="281"/>
      <c r="U400" s="281"/>
      <c r="V400" s="281"/>
      <c r="W400" s="281"/>
      <c r="X400" s="281"/>
      <c r="Y400" s="281"/>
      <c r="Z400" s="281"/>
      <c r="AA400" s="281"/>
      <c r="AB400" s="281"/>
      <c r="AC400" s="281"/>
      <c r="AD400" s="281"/>
      <c r="AE400" s="281"/>
      <c r="AF400" s="281"/>
      <c r="AG400" s="281"/>
      <c r="AH400" s="281"/>
      <c r="AI400" s="281"/>
      <c r="AJ400" s="281"/>
      <c r="AK400" s="281"/>
      <c r="AL400" s="282"/>
      <c r="AM400" s="295">
        <f>INDEX(LF_H!A:A,MATCH($R400,LF_H!$F:$F,0),0)</f>
        <v>89</v>
      </c>
      <c r="AN400" s="295"/>
      <c r="AO400" s="295" t="str">
        <f>INDEX(LF_H!B:B,MATCH($R400,LF_H!$F:$F,0),0)</f>
        <v>NC</v>
      </c>
      <c r="AP400" s="296"/>
      <c r="BE400" s="20"/>
    </row>
    <row r="401" spans="2:57" ht="25.5" customHeight="1" x14ac:dyDescent="0.3">
      <c r="B401" s="19"/>
      <c r="O401" s="25"/>
      <c r="P401" s="278">
        <v>3</v>
      </c>
      <c r="Q401" s="279"/>
      <c r="R401" s="280" t="str">
        <f>sélections!AC81</f>
        <v>MAILLEUX ANOUK (95)</v>
      </c>
      <c r="S401" s="281"/>
      <c r="T401" s="281"/>
      <c r="U401" s="281"/>
      <c r="V401" s="281"/>
      <c r="W401" s="281"/>
      <c r="X401" s="281"/>
      <c r="Y401" s="281"/>
      <c r="Z401" s="281"/>
      <c r="AA401" s="281"/>
      <c r="AB401" s="281"/>
      <c r="AC401" s="281"/>
      <c r="AD401" s="281"/>
      <c r="AE401" s="281"/>
      <c r="AF401" s="281"/>
      <c r="AG401" s="281"/>
      <c r="AH401" s="281"/>
      <c r="AI401" s="281"/>
      <c r="AJ401" s="281"/>
      <c r="AK401" s="281"/>
      <c r="AL401" s="282"/>
      <c r="AM401" s="295">
        <f>INDEX(LF_H!A:A,MATCH($R401,LF_H!$F:$F,0),0)</f>
        <v>90</v>
      </c>
      <c r="AN401" s="295"/>
      <c r="AO401" s="295" t="str">
        <f>INDEX(LF_H!B:B,MATCH($R401,LF_H!$F:$F,0),0)</f>
        <v>NC</v>
      </c>
      <c r="AP401" s="296"/>
      <c r="BE401" s="20"/>
    </row>
    <row r="402" spans="2:57" ht="25.5" customHeight="1" thickBot="1" x14ac:dyDescent="0.35">
      <c r="B402" s="19"/>
      <c r="O402" s="25"/>
      <c r="P402" s="254">
        <v>4</v>
      </c>
      <c r="Q402" s="255"/>
      <c r="R402" s="256" t="str">
        <f>sélections!AC82</f>
        <v>MAILLEUX MARIUS (95)</v>
      </c>
      <c r="S402" s="257"/>
      <c r="T402" s="257"/>
      <c r="U402" s="257"/>
      <c r="V402" s="257"/>
      <c r="W402" s="257"/>
      <c r="X402" s="257"/>
      <c r="Y402" s="257"/>
      <c r="Z402" s="257"/>
      <c r="AA402" s="257"/>
      <c r="AB402" s="257"/>
      <c r="AC402" s="257"/>
      <c r="AD402" s="257"/>
      <c r="AE402" s="257"/>
      <c r="AF402" s="257"/>
      <c r="AG402" s="257"/>
      <c r="AH402" s="257"/>
      <c r="AI402" s="257"/>
      <c r="AJ402" s="257"/>
      <c r="AK402" s="257"/>
      <c r="AL402" s="258"/>
      <c r="AM402" s="259">
        <f>INDEX(LF_H!A:A,MATCH($R402,LF_H!$F:$F,0),0)</f>
        <v>91</v>
      </c>
      <c r="AN402" s="260"/>
      <c r="AO402" s="259" t="str">
        <f>INDEX(LF_H!B:B,MATCH($R402,LF_H!$F:$F,0),0)</f>
        <v>NC</v>
      </c>
      <c r="AP402" s="261"/>
      <c r="BE402" s="20"/>
    </row>
    <row r="403" spans="2:57" ht="25.5" customHeight="1" thickBot="1" x14ac:dyDescent="0.35">
      <c r="B403" s="19"/>
      <c r="P403" s="297" t="s">
        <v>1458</v>
      </c>
      <c r="Q403" s="298"/>
      <c r="R403" s="299">
        <f>sélections!AC83</f>
        <v>0</v>
      </c>
      <c r="S403" s="300"/>
      <c r="T403" s="300"/>
      <c r="U403" s="300"/>
      <c r="V403" s="300"/>
      <c r="W403" s="300"/>
      <c r="X403" s="300"/>
      <c r="Y403" s="300"/>
      <c r="Z403" s="300"/>
      <c r="AA403" s="300"/>
      <c r="AB403" s="300"/>
      <c r="AC403" s="300"/>
      <c r="AD403" s="300"/>
      <c r="AE403" s="300"/>
      <c r="AF403" s="300"/>
      <c r="AG403" s="300"/>
      <c r="AH403" s="300"/>
      <c r="AI403" s="300"/>
      <c r="AJ403" s="300"/>
      <c r="AK403" s="300"/>
      <c r="AL403" s="301"/>
      <c r="AM403" s="302" t="e">
        <f>INDEX(LF_H!A:A,MATCH($R403,LF_H!$F:$F,0),0)</f>
        <v>#N/A</v>
      </c>
      <c r="AN403" s="303"/>
      <c r="AO403" s="302" t="e">
        <f>INDEX(LF_H!B:B,MATCH($R403,LF_H!$F:$F,0),0)</f>
        <v>#N/A</v>
      </c>
      <c r="AP403" s="304"/>
      <c r="BE403" s="20"/>
    </row>
    <row r="404" spans="2:57" ht="11.25" customHeight="1" thickBot="1" x14ac:dyDescent="0.35">
      <c r="B404" s="19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BE404" s="20"/>
    </row>
    <row r="405" spans="2:57" ht="11.25" customHeight="1" x14ac:dyDescent="0.25">
      <c r="B405" s="27"/>
      <c r="C405" s="28"/>
      <c r="D405" s="28"/>
      <c r="E405" s="28"/>
      <c r="F405" s="28"/>
      <c r="G405" s="246" t="s">
        <v>1541</v>
      </c>
      <c r="H405" s="247"/>
      <c r="I405" s="247"/>
      <c r="J405" s="247"/>
      <c r="K405" s="247"/>
      <c r="L405" s="247"/>
      <c r="M405" s="247"/>
      <c r="N405" s="247"/>
      <c r="O405" s="247"/>
      <c r="P405" s="250">
        <f>sélections!AH84</f>
        <v>0</v>
      </c>
      <c r="Q405" s="250"/>
      <c r="R405" s="250"/>
      <c r="S405" s="250"/>
      <c r="T405" s="250"/>
      <c r="U405" s="250"/>
      <c r="V405" s="250"/>
      <c r="W405" s="250"/>
      <c r="X405" s="250"/>
      <c r="Y405" s="250"/>
      <c r="Z405" s="250"/>
      <c r="AA405" s="250"/>
      <c r="AB405" s="250"/>
      <c r="AC405" s="250"/>
      <c r="AD405" s="250"/>
      <c r="AE405" s="250"/>
      <c r="AF405" s="250"/>
      <c r="AG405" s="250"/>
      <c r="AH405" s="250"/>
      <c r="AI405" s="250"/>
      <c r="AJ405" s="250"/>
      <c r="AK405" s="250"/>
      <c r="AL405" s="251"/>
      <c r="AM405" s="29"/>
      <c r="AN405" s="30"/>
      <c r="AO405" s="30"/>
      <c r="AP405" s="30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31"/>
    </row>
    <row r="406" spans="2:57" ht="11.25" customHeight="1" thickBot="1" x14ac:dyDescent="0.3">
      <c r="B406" s="27"/>
      <c r="C406" s="28"/>
      <c r="D406" s="28"/>
      <c r="E406" s="28"/>
      <c r="F406" s="28"/>
      <c r="G406" s="248"/>
      <c r="H406" s="249"/>
      <c r="I406" s="249"/>
      <c r="J406" s="249"/>
      <c r="K406" s="249"/>
      <c r="L406" s="249"/>
      <c r="M406" s="249"/>
      <c r="N406" s="249"/>
      <c r="O406" s="249"/>
      <c r="P406" s="252"/>
      <c r="Q406" s="252"/>
      <c r="R406" s="252"/>
      <c r="S406" s="252"/>
      <c r="T406" s="252"/>
      <c r="U406" s="252"/>
      <c r="V406" s="252"/>
      <c r="W406" s="252"/>
      <c r="X406" s="252"/>
      <c r="Y406" s="252"/>
      <c r="Z406" s="252"/>
      <c r="AA406" s="252"/>
      <c r="AB406" s="252"/>
      <c r="AC406" s="252"/>
      <c r="AD406" s="252"/>
      <c r="AE406" s="252"/>
      <c r="AF406" s="252"/>
      <c r="AG406" s="252"/>
      <c r="AH406" s="252"/>
      <c r="AI406" s="252"/>
      <c r="AJ406" s="252"/>
      <c r="AK406" s="252"/>
      <c r="AL406" s="253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31"/>
    </row>
    <row r="407" spans="2:57" ht="11.25" customHeight="1" x14ac:dyDescent="0.25">
      <c r="B407" s="33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5"/>
    </row>
    <row r="409" spans="2:57" hidden="1" x14ac:dyDescent="0.25"/>
    <row r="410" spans="2:57" ht="25.5" hidden="1" customHeight="1" x14ac:dyDescent="0.25">
      <c r="B410" s="66"/>
      <c r="C410" s="67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7"/>
      <c r="AW410" s="16"/>
      <c r="AX410" s="16"/>
      <c r="AY410" s="16"/>
      <c r="AZ410" s="16"/>
      <c r="BA410" s="16"/>
      <c r="BB410" s="16"/>
      <c r="BC410" s="16"/>
      <c r="BD410" s="16"/>
      <c r="BE410" s="18"/>
    </row>
    <row r="411" spans="2:57" ht="25.5" hidden="1" customHeight="1" x14ac:dyDescent="0.3">
      <c r="B411" s="19"/>
      <c r="C411" s="64"/>
      <c r="D411" s="63"/>
      <c r="E411" s="63"/>
      <c r="F411" s="63"/>
      <c r="G411" s="63"/>
      <c r="H411" s="233" t="e">
        <f>INDEX('cal2015-2016'!$I:$I,MATCH($AK421,'cal2015-2016'!$G:$G,0),0)</f>
        <v>#N/A</v>
      </c>
      <c r="I411" s="234"/>
      <c r="J411" s="234"/>
      <c r="K411" s="234"/>
      <c r="L411" s="235"/>
      <c r="M411" s="230" t="str">
        <f>sélections!AX77</f>
        <v>absents</v>
      </c>
      <c r="N411" s="231"/>
      <c r="O411" s="231"/>
      <c r="P411" s="231"/>
      <c r="Q411" s="231"/>
      <c r="R411" s="231"/>
      <c r="S411" s="231"/>
      <c r="T411" s="231"/>
      <c r="U411" s="231"/>
      <c r="V411" s="231"/>
      <c r="W411" s="231"/>
      <c r="X411" s="231"/>
      <c r="Y411" s="231"/>
      <c r="Z411" s="231"/>
      <c r="AA411" s="231"/>
      <c r="AB411" s="231"/>
      <c r="AC411" s="231"/>
      <c r="AD411" s="231"/>
      <c r="AE411" s="231"/>
      <c r="AF411" s="231"/>
      <c r="AG411" s="231"/>
      <c r="AH411" s="231"/>
      <c r="AI411" s="231"/>
      <c r="AJ411" s="231"/>
      <c r="AK411" s="231"/>
      <c r="AL411" s="231"/>
      <c r="AM411" s="231"/>
      <c r="AN411" s="231"/>
      <c r="AO411" s="231"/>
      <c r="AP411" s="231"/>
      <c r="AQ411" s="231"/>
      <c r="AR411" s="231"/>
      <c r="AS411" s="232"/>
      <c r="AT411" s="233" t="e">
        <f>INDEX('cal2015-2016'!$K:$K,MATCH($AK421,'cal2015-2016'!$G:$G,0),0)</f>
        <v>#N/A</v>
      </c>
      <c r="AU411" s="234"/>
      <c r="AV411" s="234"/>
      <c r="AW411" s="234"/>
      <c r="AX411" s="235"/>
      <c r="AY411" s="11"/>
      <c r="AZ411" s="11"/>
      <c r="BE411" s="20"/>
    </row>
    <row r="412" spans="2:57" ht="25.5" hidden="1" customHeight="1" x14ac:dyDescent="0.25">
      <c r="B412" s="19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E412" s="20"/>
    </row>
    <row r="413" spans="2:57" ht="25.5" hidden="1" customHeight="1" x14ac:dyDescent="0.25">
      <c r="B413" s="19"/>
      <c r="F413" s="227" t="s">
        <v>1537</v>
      </c>
      <c r="G413" s="227"/>
      <c r="H413" s="227"/>
      <c r="I413" s="227"/>
      <c r="J413" s="227"/>
      <c r="K413" s="227"/>
      <c r="L413" s="227"/>
      <c r="M413" s="227"/>
      <c r="N413" s="227"/>
      <c r="O413" s="227"/>
      <c r="P413" s="227"/>
      <c r="Q413" s="227"/>
      <c r="R413" s="227"/>
      <c r="S413" s="227"/>
      <c r="T413" s="227"/>
      <c r="U413" s="228">
        <f>sélections!BB76</f>
        <v>0</v>
      </c>
      <c r="V413" s="228"/>
      <c r="W413" s="228"/>
      <c r="X413" s="228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227" t="s">
        <v>1538</v>
      </c>
      <c r="AK413" s="227"/>
      <c r="AL413" s="227"/>
      <c r="AM413" s="227"/>
      <c r="AN413" s="227"/>
      <c r="AO413" s="227"/>
      <c r="AP413" s="227"/>
      <c r="AQ413" s="227"/>
      <c r="AR413" s="227"/>
      <c r="AS413" s="227"/>
      <c r="AT413" s="227"/>
      <c r="AU413" s="229" t="e">
        <f>INDEX('cal2015-2016'!L:L,MATCH(AK421,'cal2015-2016'!G:G,0),0)</f>
        <v>#N/A</v>
      </c>
      <c r="AV413" s="229"/>
      <c r="AW413" s="229"/>
      <c r="AX413" s="229"/>
      <c r="AY413" s="21"/>
      <c r="AZ413" s="21"/>
      <c r="BE413" s="20"/>
    </row>
    <row r="414" spans="2:57" ht="25.5" hidden="1" customHeight="1" x14ac:dyDescent="0.25">
      <c r="B414" s="19"/>
      <c r="BE414" s="20"/>
    </row>
    <row r="415" spans="2:57" ht="25.5" hidden="1" customHeight="1" x14ac:dyDescent="0.25">
      <c r="B415" s="19"/>
      <c r="C415"/>
      <c r="D415" s="236" t="e">
        <f>INDEX(provinces!$B:$B,MATCH(H411,provinces!$A:$A,0),0)</f>
        <v>#N/A</v>
      </c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8"/>
      <c r="Z415"/>
      <c r="AA415"/>
      <c r="AB415"/>
      <c r="AC415"/>
      <c r="AD415"/>
      <c r="AE415"/>
      <c r="AF415"/>
      <c r="AG415"/>
      <c r="AH415" s="236" t="e">
        <f>INDEX(provinces!$B:$B,MATCH(AT411,provinces!$A:$A,0),0)</f>
        <v>#N/A</v>
      </c>
      <c r="AI415" s="237"/>
      <c r="AJ415" s="237"/>
      <c r="AK415" s="237"/>
      <c r="AL415" s="237"/>
      <c r="AM415" s="237"/>
      <c r="AN415" s="237"/>
      <c r="AO415" s="237"/>
      <c r="AP415" s="237"/>
      <c r="AQ415" s="237"/>
      <c r="AR415" s="237"/>
      <c r="AS415" s="237"/>
      <c r="AT415" s="237"/>
      <c r="AU415" s="237"/>
      <c r="AV415" s="237"/>
      <c r="AW415" s="237"/>
      <c r="AX415" s="237"/>
      <c r="AY415" s="237"/>
      <c r="AZ415" s="237"/>
      <c r="BA415" s="237"/>
      <c r="BB415" s="237"/>
      <c r="BC415" s="238"/>
      <c r="BD415"/>
      <c r="BE415" s="20"/>
    </row>
    <row r="416" spans="2:57" ht="25.5" hidden="1" customHeight="1" x14ac:dyDescent="0.25">
      <c r="B416" s="19"/>
      <c r="C416"/>
      <c r="D416" s="236" t="e">
        <f>INDEX(provinces!$C:$C,MATCH(H411,provinces!$A:$A,0),0)</f>
        <v>#N/A</v>
      </c>
      <c r="E416" s="237"/>
      <c r="F416" s="237"/>
      <c r="G416" s="237"/>
      <c r="H416" s="237"/>
      <c r="I416" s="237"/>
      <c r="J416" s="237"/>
      <c r="K416" s="237"/>
      <c r="L416" s="237"/>
      <c r="M416" s="237"/>
      <c r="N416" s="237"/>
      <c r="O416" s="237"/>
      <c r="P416" s="237"/>
      <c r="Q416" s="237"/>
      <c r="R416" s="237"/>
      <c r="S416" s="237"/>
      <c r="T416" s="237"/>
      <c r="U416" s="237"/>
      <c r="V416" s="237"/>
      <c r="W416" s="237"/>
      <c r="X416" s="237"/>
      <c r="Y416" s="238"/>
      <c r="Z416"/>
      <c r="AA416"/>
      <c r="AB416"/>
      <c r="AC416"/>
      <c r="AD416"/>
      <c r="AE416"/>
      <c r="AF416"/>
      <c r="AG416"/>
      <c r="AH416" s="236" t="e">
        <f>INDEX(provinces!$C:$C,MATCH(AT411,provinces!$A:$A,0),0)</f>
        <v>#N/A</v>
      </c>
      <c r="AI416" s="237"/>
      <c r="AJ416" s="237"/>
      <c r="AK416" s="237"/>
      <c r="AL416" s="237"/>
      <c r="AM416" s="237"/>
      <c r="AN416" s="237"/>
      <c r="AO416" s="237"/>
      <c r="AP416" s="237"/>
      <c r="AQ416" s="237"/>
      <c r="AR416" s="237"/>
      <c r="AS416" s="237"/>
      <c r="AT416" s="237"/>
      <c r="AU416" s="237"/>
      <c r="AV416" s="237"/>
      <c r="AW416" s="237"/>
      <c r="AX416" s="237"/>
      <c r="AY416" s="237"/>
      <c r="AZ416" s="237"/>
      <c r="BA416" s="237"/>
      <c r="BB416" s="237"/>
      <c r="BC416" s="238"/>
      <c r="BD416"/>
      <c r="BE416" s="20"/>
    </row>
    <row r="417" spans="2:57" ht="25.5" hidden="1" customHeight="1" x14ac:dyDescent="0.25">
      <c r="B417" s="19"/>
      <c r="C417"/>
      <c r="D417" s="236" t="e">
        <f>INDEX(provinces!$D:$D,MATCH(H411,provinces!$A:$A,0),0)</f>
        <v>#N/A</v>
      </c>
      <c r="E417" s="237"/>
      <c r="F417" s="237"/>
      <c r="G417" s="237"/>
      <c r="H417" s="237"/>
      <c r="I417" s="237"/>
      <c r="J417" s="237"/>
      <c r="K417" s="237"/>
      <c r="L417" s="237"/>
      <c r="M417" s="237"/>
      <c r="N417" s="237"/>
      <c r="O417" s="237"/>
      <c r="P417" s="237"/>
      <c r="Q417" s="237"/>
      <c r="R417" s="237"/>
      <c r="S417" s="237"/>
      <c r="T417" s="237"/>
      <c r="U417" s="237"/>
      <c r="V417" s="237"/>
      <c r="W417" s="237"/>
      <c r="X417" s="237"/>
      <c r="Y417" s="238"/>
      <c r="Z417"/>
      <c r="AA417"/>
      <c r="AB417"/>
      <c r="AC417"/>
      <c r="AD417"/>
      <c r="AE417"/>
      <c r="AF417"/>
      <c r="AG417"/>
      <c r="AH417" s="236" t="e">
        <f>INDEX(provinces!$D:$D,MATCH(AT411,provinces!$A:$A,0),0)</f>
        <v>#N/A</v>
      </c>
      <c r="AI417" s="237"/>
      <c r="AJ417" s="237"/>
      <c r="AK417" s="237"/>
      <c r="AL417" s="237"/>
      <c r="AM417" s="237"/>
      <c r="AN417" s="237"/>
      <c r="AO417" s="237"/>
      <c r="AP417" s="237"/>
      <c r="AQ417" s="237"/>
      <c r="AR417" s="237"/>
      <c r="AS417" s="237"/>
      <c r="AT417" s="237"/>
      <c r="AU417" s="237"/>
      <c r="AV417" s="237"/>
      <c r="AW417" s="237"/>
      <c r="AX417" s="237"/>
      <c r="AY417" s="237"/>
      <c r="AZ417" s="237"/>
      <c r="BA417" s="237"/>
      <c r="BB417" s="237"/>
      <c r="BC417" s="238"/>
      <c r="BD417"/>
      <c r="BE417" s="20"/>
    </row>
    <row r="418" spans="2:57" ht="25.5" hidden="1" customHeight="1" x14ac:dyDescent="0.25">
      <c r="B418" s="19"/>
      <c r="C418"/>
      <c r="D418" s="236" t="e">
        <f>INDEX(provinces!$E:$E,MATCH(H411,provinces!$A:$A,0),0)</f>
        <v>#N/A</v>
      </c>
      <c r="E418" s="237"/>
      <c r="F418" s="237"/>
      <c r="G418" s="237"/>
      <c r="H418" s="237"/>
      <c r="I418" s="237"/>
      <c r="J418" s="237"/>
      <c r="K418" s="237"/>
      <c r="L418" s="237"/>
      <c r="M418" s="237"/>
      <c r="N418" s="237"/>
      <c r="O418" s="237"/>
      <c r="P418" s="237"/>
      <c r="Q418" s="237"/>
      <c r="R418" s="237"/>
      <c r="S418" s="237"/>
      <c r="T418" s="237"/>
      <c r="U418" s="237"/>
      <c r="V418" s="237"/>
      <c r="W418" s="237"/>
      <c r="X418" s="237"/>
      <c r="Y418" s="238"/>
      <c r="Z418"/>
      <c r="AA418"/>
      <c r="AB418"/>
      <c r="AC418"/>
      <c r="AD418"/>
      <c r="AE418"/>
      <c r="AF418"/>
      <c r="AG418"/>
      <c r="AH418" s="236" t="e">
        <f>INDEX(provinces!$E:$E,MATCH(AT411,provinces!$A:$A,0),0)</f>
        <v>#N/A</v>
      </c>
      <c r="AI418" s="237"/>
      <c r="AJ418" s="237"/>
      <c r="AK418" s="237"/>
      <c r="AL418" s="237"/>
      <c r="AM418" s="237"/>
      <c r="AN418" s="237"/>
      <c r="AO418" s="237"/>
      <c r="AP418" s="237"/>
      <c r="AQ418" s="237"/>
      <c r="AR418" s="237"/>
      <c r="AS418" s="237"/>
      <c r="AT418" s="237"/>
      <c r="AU418" s="237"/>
      <c r="AV418" s="237"/>
      <c r="AW418" s="237"/>
      <c r="AX418" s="237"/>
      <c r="AY418" s="237"/>
      <c r="AZ418" s="237"/>
      <c r="BA418" s="237"/>
      <c r="BB418" s="237"/>
      <c r="BC418" s="238"/>
      <c r="BD418"/>
      <c r="BE418" s="20"/>
    </row>
    <row r="419" spans="2:57" ht="25.5" hidden="1" customHeight="1" x14ac:dyDescent="0.25">
      <c r="B419" s="19"/>
      <c r="C419"/>
      <c r="D419" s="236" t="e">
        <f>INDEX(provinces!$H:$H,MATCH(H411,provinces!$A:$A,0),0)</f>
        <v>#N/A</v>
      </c>
      <c r="E419" s="237"/>
      <c r="F419" s="237"/>
      <c r="G419" s="237"/>
      <c r="H419" s="237"/>
      <c r="I419" s="237"/>
      <c r="J419" s="237"/>
      <c r="K419" s="237"/>
      <c r="L419" s="237"/>
      <c r="M419" s="237"/>
      <c r="N419" s="237"/>
      <c r="O419" s="237"/>
      <c r="P419" s="237"/>
      <c r="Q419" s="237"/>
      <c r="R419" s="237"/>
      <c r="S419" s="237"/>
      <c r="T419" s="237"/>
      <c r="U419" s="237"/>
      <c r="V419" s="237"/>
      <c r="W419" s="237"/>
      <c r="X419" s="237"/>
      <c r="Y419" s="238"/>
      <c r="Z419"/>
      <c r="AA419"/>
      <c r="AB419"/>
      <c r="AC419"/>
      <c r="AD419"/>
      <c r="AE419"/>
      <c r="AF419"/>
      <c r="AG419"/>
      <c r="AH419" s="236" t="e">
        <f>INDEX(provinces!$H:$H,MATCH(AT411,provinces!$A:$A,0),0)</f>
        <v>#N/A</v>
      </c>
      <c r="AI419" s="237"/>
      <c r="AJ419" s="237"/>
      <c r="AK419" s="237"/>
      <c r="AL419" s="237"/>
      <c r="AM419" s="237"/>
      <c r="AN419" s="237"/>
      <c r="AO419" s="237"/>
      <c r="AP419" s="237"/>
      <c r="AQ419" s="237"/>
      <c r="AR419" s="237"/>
      <c r="AS419" s="237"/>
      <c r="AT419" s="237"/>
      <c r="AU419" s="237"/>
      <c r="AV419" s="237"/>
      <c r="AW419" s="237"/>
      <c r="AX419" s="237"/>
      <c r="AY419" s="237"/>
      <c r="AZ419" s="237"/>
      <c r="BA419" s="237"/>
      <c r="BB419" s="237"/>
      <c r="BC419" s="238"/>
      <c r="BD419"/>
      <c r="BE419" s="20"/>
    </row>
    <row r="420" spans="2:57" ht="25.5" hidden="1" customHeight="1" thickBot="1" x14ac:dyDescent="0.3">
      <c r="B420" s="19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3"/>
      <c r="V420" s="23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E420" s="20"/>
    </row>
    <row r="421" spans="2:57" ht="25.5" hidden="1" customHeight="1" thickBot="1" x14ac:dyDescent="0.3">
      <c r="B421" s="19"/>
      <c r="O421" s="25"/>
      <c r="P421" s="241" t="s">
        <v>1539</v>
      </c>
      <c r="Q421" s="242"/>
      <c r="R421" s="242"/>
      <c r="S421" s="243">
        <f>sélections!AZ85</f>
        <v>0</v>
      </c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39" t="e">
        <f>INDEX(LF_H!D:D,MATCH(S421,LF_H!F:F,0),0)</f>
        <v>#N/A</v>
      </c>
      <c r="AG421" s="239"/>
      <c r="AH421" s="239"/>
      <c r="AI421" s="239"/>
      <c r="AJ421" s="240"/>
      <c r="AK421" s="293">
        <f>sélections!BO76</f>
        <v>0</v>
      </c>
      <c r="AL421" s="293"/>
      <c r="AM421" s="293"/>
      <c r="AN421" s="293"/>
      <c r="AO421" s="293"/>
      <c r="AP421" s="294"/>
      <c r="AQ421" s="25"/>
      <c r="AV421" s="68"/>
      <c r="BE421" s="20"/>
    </row>
    <row r="422" spans="2:57" ht="25.5" hidden="1" customHeight="1" thickBot="1" x14ac:dyDescent="0.35">
      <c r="B422" s="19"/>
      <c r="O422" s="25"/>
      <c r="P422" s="286" t="e">
        <f>INDEX('cal2015-2016'!F:F,MATCH(AK421,'cal2015-2016'!G:G,0),0)</f>
        <v>#N/A</v>
      </c>
      <c r="Q422" s="287"/>
      <c r="R422" s="288" t="s">
        <v>1558</v>
      </c>
      <c r="S422" s="289"/>
      <c r="T422" s="289"/>
      <c r="U422" s="289"/>
      <c r="V422" s="289"/>
      <c r="W422" s="289"/>
      <c r="X422" s="289"/>
      <c r="Y422" s="289"/>
      <c r="Z422" s="289"/>
      <c r="AA422" s="289"/>
      <c r="AB422" s="289"/>
      <c r="AC422" s="289"/>
      <c r="AD422" s="289"/>
      <c r="AE422" s="289"/>
      <c r="AF422" s="289"/>
      <c r="AG422" s="289"/>
      <c r="AH422" s="289"/>
      <c r="AI422" s="289"/>
      <c r="AJ422" s="289"/>
      <c r="AK422" s="289"/>
      <c r="AL422" s="290"/>
      <c r="AM422" s="291" t="s">
        <v>1450</v>
      </c>
      <c r="AN422" s="292"/>
      <c r="AO422" s="291" t="s">
        <v>1449</v>
      </c>
      <c r="AP422" s="292"/>
      <c r="BE422" s="20"/>
    </row>
    <row r="423" spans="2:57" ht="25.5" hidden="1" customHeight="1" x14ac:dyDescent="0.3">
      <c r="B423" s="19"/>
      <c r="O423" s="25"/>
      <c r="P423" s="270">
        <v>1</v>
      </c>
      <c r="Q423" s="271"/>
      <c r="R423" s="272">
        <f>sélections!AZ79</f>
        <v>0</v>
      </c>
      <c r="S423" s="273"/>
      <c r="T423" s="273"/>
      <c r="U423" s="273"/>
      <c r="V423" s="273"/>
      <c r="W423" s="273"/>
      <c r="X423" s="273"/>
      <c r="Y423" s="273"/>
      <c r="Z423" s="273"/>
      <c r="AA423" s="273"/>
      <c r="AB423" s="273"/>
      <c r="AC423" s="273"/>
      <c r="AD423" s="273"/>
      <c r="AE423" s="273"/>
      <c r="AF423" s="273"/>
      <c r="AG423" s="273"/>
      <c r="AH423" s="273"/>
      <c r="AI423" s="273"/>
      <c r="AJ423" s="273"/>
      <c r="AK423" s="273"/>
      <c r="AL423" s="274"/>
      <c r="AM423" s="305" t="e">
        <f>INDEX(LF_H!A:A,MATCH($R423,LF_H!$F:$F,0),0)</f>
        <v>#N/A</v>
      </c>
      <c r="AN423" s="305"/>
      <c r="AO423" s="305" t="e">
        <f>INDEX(LF_H!B:B,MATCH($R423,LF_H!$F:$F,0),0)</f>
        <v>#N/A</v>
      </c>
      <c r="AP423" s="306"/>
      <c r="BE423" s="20"/>
    </row>
    <row r="424" spans="2:57" ht="25.5" hidden="1" customHeight="1" x14ac:dyDescent="0.3">
      <c r="B424" s="19"/>
      <c r="O424" s="25"/>
      <c r="P424" s="278">
        <v>2</v>
      </c>
      <c r="Q424" s="279"/>
      <c r="R424" s="280">
        <f>sélections!AZ80</f>
        <v>0</v>
      </c>
      <c r="S424" s="281"/>
      <c r="T424" s="281"/>
      <c r="U424" s="281"/>
      <c r="V424" s="281"/>
      <c r="W424" s="281"/>
      <c r="X424" s="281"/>
      <c r="Y424" s="281"/>
      <c r="Z424" s="281"/>
      <c r="AA424" s="281"/>
      <c r="AB424" s="281"/>
      <c r="AC424" s="281"/>
      <c r="AD424" s="281"/>
      <c r="AE424" s="281"/>
      <c r="AF424" s="281"/>
      <c r="AG424" s="281"/>
      <c r="AH424" s="281"/>
      <c r="AI424" s="281"/>
      <c r="AJ424" s="281"/>
      <c r="AK424" s="281"/>
      <c r="AL424" s="282"/>
      <c r="AM424" s="295" t="e">
        <f>INDEX(LF_H!A:A,MATCH($R424,LF_H!$F:$F,0),0)</f>
        <v>#N/A</v>
      </c>
      <c r="AN424" s="295"/>
      <c r="AO424" s="295" t="e">
        <f>INDEX(LF_H!B:B,MATCH($R424,LF_H!$F:$F,0),0)</f>
        <v>#N/A</v>
      </c>
      <c r="AP424" s="296"/>
      <c r="BE424" s="20"/>
    </row>
    <row r="425" spans="2:57" ht="25.5" hidden="1" customHeight="1" x14ac:dyDescent="0.3">
      <c r="B425" s="19"/>
      <c r="O425" s="25"/>
      <c r="P425" s="278">
        <v>3</v>
      </c>
      <c r="Q425" s="279"/>
      <c r="R425" s="280">
        <f>sélections!AZ81</f>
        <v>0</v>
      </c>
      <c r="S425" s="281"/>
      <c r="T425" s="281"/>
      <c r="U425" s="281"/>
      <c r="V425" s="281"/>
      <c r="W425" s="281"/>
      <c r="X425" s="281"/>
      <c r="Y425" s="281"/>
      <c r="Z425" s="281"/>
      <c r="AA425" s="281"/>
      <c r="AB425" s="281"/>
      <c r="AC425" s="281"/>
      <c r="AD425" s="281"/>
      <c r="AE425" s="281"/>
      <c r="AF425" s="281"/>
      <c r="AG425" s="281"/>
      <c r="AH425" s="281"/>
      <c r="AI425" s="281"/>
      <c r="AJ425" s="281"/>
      <c r="AK425" s="281"/>
      <c r="AL425" s="282"/>
      <c r="AM425" s="295" t="e">
        <f>INDEX(LF_H!A:A,MATCH($R425,LF_H!$F:$F,0),0)</f>
        <v>#N/A</v>
      </c>
      <c r="AN425" s="295"/>
      <c r="AO425" s="295" t="e">
        <f>INDEX(LF_H!B:B,MATCH($R425,LF_H!$F:$F,0),0)</f>
        <v>#N/A</v>
      </c>
      <c r="AP425" s="296"/>
      <c r="BE425" s="20"/>
    </row>
    <row r="426" spans="2:57" ht="25.5" hidden="1" customHeight="1" thickBot="1" x14ac:dyDescent="0.35">
      <c r="B426" s="19"/>
      <c r="O426" s="25"/>
      <c r="P426" s="254">
        <v>4</v>
      </c>
      <c r="Q426" s="255"/>
      <c r="R426" s="256">
        <f>sélections!AZ82</f>
        <v>0</v>
      </c>
      <c r="S426" s="257"/>
      <c r="T426" s="257"/>
      <c r="U426" s="257"/>
      <c r="V426" s="257"/>
      <c r="W426" s="257"/>
      <c r="X426" s="257"/>
      <c r="Y426" s="257"/>
      <c r="Z426" s="257"/>
      <c r="AA426" s="257"/>
      <c r="AB426" s="257"/>
      <c r="AC426" s="257"/>
      <c r="AD426" s="257"/>
      <c r="AE426" s="257"/>
      <c r="AF426" s="257"/>
      <c r="AG426" s="257"/>
      <c r="AH426" s="257"/>
      <c r="AI426" s="257"/>
      <c r="AJ426" s="257"/>
      <c r="AK426" s="257"/>
      <c r="AL426" s="258"/>
      <c r="AM426" s="259" t="e">
        <f>INDEX(LF_H!A:A,MATCH($R426,LF_H!$F:$F,0),0)</f>
        <v>#N/A</v>
      </c>
      <c r="AN426" s="260"/>
      <c r="AO426" s="259" t="e">
        <f>INDEX(LF_H!B:B,MATCH($R426,LF_H!$F:$F,0),0)</f>
        <v>#N/A</v>
      </c>
      <c r="AP426" s="261"/>
      <c r="BE426" s="20"/>
    </row>
    <row r="427" spans="2:57" ht="25.5" hidden="1" customHeight="1" thickBot="1" x14ac:dyDescent="0.35">
      <c r="B427" s="19"/>
      <c r="P427" s="297" t="s">
        <v>1458</v>
      </c>
      <c r="Q427" s="298"/>
      <c r="R427" s="299">
        <f>sélections!AZ83</f>
        <v>0</v>
      </c>
      <c r="S427" s="300"/>
      <c r="T427" s="300"/>
      <c r="U427" s="300"/>
      <c r="V427" s="300"/>
      <c r="W427" s="300"/>
      <c r="X427" s="300"/>
      <c r="Y427" s="300"/>
      <c r="Z427" s="300"/>
      <c r="AA427" s="300"/>
      <c r="AB427" s="300"/>
      <c r="AC427" s="300"/>
      <c r="AD427" s="300"/>
      <c r="AE427" s="300"/>
      <c r="AF427" s="300"/>
      <c r="AG427" s="300"/>
      <c r="AH427" s="300"/>
      <c r="AI427" s="300"/>
      <c r="AJ427" s="300"/>
      <c r="AK427" s="300"/>
      <c r="AL427" s="301"/>
      <c r="AM427" s="302" t="e">
        <f>INDEX(LF_H!A:A,MATCH($R427,LF_H!$F:$F,0),0)</f>
        <v>#N/A</v>
      </c>
      <c r="AN427" s="303"/>
      <c r="AO427" s="302" t="e">
        <f>INDEX(LF_H!B:B,MATCH($R427,LF_H!$F:$F,0),0)</f>
        <v>#N/A</v>
      </c>
      <c r="AP427" s="304"/>
      <c r="BE427" s="20"/>
    </row>
    <row r="428" spans="2:57" ht="11.25" hidden="1" customHeight="1" thickBot="1" x14ac:dyDescent="0.35">
      <c r="B428" s="19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BE428" s="20"/>
    </row>
    <row r="429" spans="2:57" ht="11.25" hidden="1" customHeight="1" x14ac:dyDescent="0.25">
      <c r="B429" s="27"/>
      <c r="C429" s="28"/>
      <c r="D429" s="28"/>
      <c r="E429" s="28"/>
      <c r="F429" s="28"/>
      <c r="G429" s="246" t="s">
        <v>1541</v>
      </c>
      <c r="H429" s="247"/>
      <c r="I429" s="247"/>
      <c r="J429" s="247"/>
      <c r="K429" s="247"/>
      <c r="L429" s="247"/>
      <c r="M429" s="247"/>
      <c r="N429" s="247"/>
      <c r="O429" s="247"/>
      <c r="P429" s="250">
        <f>sélections!BE84</f>
        <v>0</v>
      </c>
      <c r="Q429" s="250"/>
      <c r="R429" s="250"/>
      <c r="S429" s="250"/>
      <c r="T429" s="250"/>
      <c r="U429" s="250"/>
      <c r="V429" s="250"/>
      <c r="W429" s="250"/>
      <c r="X429" s="250"/>
      <c r="Y429" s="250"/>
      <c r="Z429" s="250"/>
      <c r="AA429" s="250"/>
      <c r="AB429" s="250"/>
      <c r="AC429" s="250"/>
      <c r="AD429" s="250"/>
      <c r="AE429" s="250"/>
      <c r="AF429" s="250"/>
      <c r="AG429" s="250"/>
      <c r="AH429" s="250"/>
      <c r="AI429" s="250"/>
      <c r="AJ429" s="250"/>
      <c r="AK429" s="250"/>
      <c r="AL429" s="251"/>
      <c r="AM429" s="29"/>
      <c r="AN429" s="30"/>
      <c r="AO429" s="30"/>
      <c r="AP429" s="30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31"/>
    </row>
    <row r="430" spans="2:57" ht="11.25" hidden="1" customHeight="1" thickBot="1" x14ac:dyDescent="0.3">
      <c r="B430" s="27"/>
      <c r="C430" s="28"/>
      <c r="D430" s="28"/>
      <c r="E430" s="28"/>
      <c r="F430" s="28"/>
      <c r="G430" s="248"/>
      <c r="H430" s="249"/>
      <c r="I430" s="249"/>
      <c r="J430" s="249"/>
      <c r="K430" s="249"/>
      <c r="L430" s="249"/>
      <c r="M430" s="249"/>
      <c r="N430" s="249"/>
      <c r="O430" s="249"/>
      <c r="P430" s="252"/>
      <c r="Q430" s="252"/>
      <c r="R430" s="252"/>
      <c r="S430" s="252"/>
      <c r="T430" s="252"/>
      <c r="U430" s="252"/>
      <c r="V430" s="252"/>
      <c r="W430" s="252"/>
      <c r="X430" s="252"/>
      <c r="Y430" s="252"/>
      <c r="Z430" s="252"/>
      <c r="AA430" s="252"/>
      <c r="AB430" s="252"/>
      <c r="AC430" s="252"/>
      <c r="AD430" s="252"/>
      <c r="AE430" s="252"/>
      <c r="AF430" s="252"/>
      <c r="AG430" s="252"/>
      <c r="AH430" s="252"/>
      <c r="AI430" s="252"/>
      <c r="AJ430" s="252"/>
      <c r="AK430" s="252"/>
      <c r="AL430" s="253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31"/>
    </row>
    <row r="431" spans="2:57" ht="11.25" hidden="1" customHeight="1" x14ac:dyDescent="0.25">
      <c r="B431" s="33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5"/>
    </row>
    <row r="432" spans="2:57" hidden="1" x14ac:dyDescent="0.25"/>
    <row r="433" spans="2:57" hidden="1" x14ac:dyDescent="0.25"/>
    <row r="434" spans="2:57" ht="18" hidden="1" x14ac:dyDescent="0.25">
      <c r="B434" s="66"/>
      <c r="C434" s="67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7"/>
      <c r="AW434" s="16"/>
      <c r="AX434" s="16"/>
      <c r="AY434" s="16"/>
      <c r="AZ434" s="16"/>
      <c r="BA434" s="16"/>
      <c r="BB434" s="16"/>
      <c r="BC434" s="16"/>
      <c r="BD434" s="16"/>
      <c r="BE434" s="18"/>
    </row>
    <row r="435" spans="2:57" ht="20.25" hidden="1" x14ac:dyDescent="0.3">
      <c r="B435" s="19"/>
      <c r="C435" s="64"/>
      <c r="D435" s="63"/>
      <c r="E435" s="63"/>
      <c r="F435" s="63"/>
      <c r="G435" s="63"/>
      <c r="H435" s="233" t="e">
        <f>INDEX('cal2015-2016'!$I:$I,MATCH($AK445,'cal2015-2016'!$G:$G,0),0)</f>
        <v>#N/A</v>
      </c>
      <c r="I435" s="234"/>
      <c r="J435" s="234"/>
      <c r="K435" s="234"/>
      <c r="L435" s="235"/>
      <c r="M435" s="230">
        <f>sélections!B88</f>
        <v>0</v>
      </c>
      <c r="N435" s="231"/>
      <c r="O435" s="231"/>
      <c r="P435" s="231"/>
      <c r="Q435" s="231"/>
      <c r="R435" s="231"/>
      <c r="S435" s="231"/>
      <c r="T435" s="231"/>
      <c r="U435" s="231"/>
      <c r="V435" s="231"/>
      <c r="W435" s="231"/>
      <c r="X435" s="231"/>
      <c r="Y435" s="231"/>
      <c r="Z435" s="231"/>
      <c r="AA435" s="231"/>
      <c r="AB435" s="231"/>
      <c r="AC435" s="231"/>
      <c r="AD435" s="231"/>
      <c r="AE435" s="231"/>
      <c r="AF435" s="231"/>
      <c r="AG435" s="231"/>
      <c r="AH435" s="231"/>
      <c r="AI435" s="231"/>
      <c r="AJ435" s="231"/>
      <c r="AK435" s="231"/>
      <c r="AL435" s="231"/>
      <c r="AM435" s="231"/>
      <c r="AN435" s="231"/>
      <c r="AO435" s="231"/>
      <c r="AP435" s="231"/>
      <c r="AQ435" s="231"/>
      <c r="AR435" s="231"/>
      <c r="AS435" s="232"/>
      <c r="AT435" s="233" t="e">
        <f>INDEX('cal2015-2016'!$K:$K,MATCH($AK445,'cal2015-2016'!$G:$G,0),0)</f>
        <v>#N/A</v>
      </c>
      <c r="AU435" s="234"/>
      <c r="AV435" s="234"/>
      <c r="AW435" s="234"/>
      <c r="AX435" s="235"/>
      <c r="AY435" s="11"/>
      <c r="AZ435" s="11"/>
      <c r="BE435" s="20"/>
    </row>
    <row r="436" spans="2:57" ht="18" hidden="1" x14ac:dyDescent="0.25">
      <c r="B436" s="19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E436" s="20"/>
    </row>
    <row r="437" spans="2:57" ht="18" hidden="1" x14ac:dyDescent="0.25">
      <c r="B437" s="19"/>
      <c r="F437" s="227" t="s">
        <v>1537</v>
      </c>
      <c r="G437" s="227"/>
      <c r="H437" s="227"/>
      <c r="I437" s="227"/>
      <c r="J437" s="227"/>
      <c r="K437" s="227"/>
      <c r="L437" s="227"/>
      <c r="M437" s="227"/>
      <c r="N437" s="227"/>
      <c r="O437" s="227"/>
      <c r="P437" s="227"/>
      <c r="Q437" s="227"/>
      <c r="R437" s="227"/>
      <c r="S437" s="227"/>
      <c r="T437" s="227"/>
      <c r="U437" s="228">
        <f>sélections!F87</f>
        <v>0</v>
      </c>
      <c r="V437" s="228"/>
      <c r="W437" s="228"/>
      <c r="X437" s="228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227" t="s">
        <v>1538</v>
      </c>
      <c r="AK437" s="227"/>
      <c r="AL437" s="227"/>
      <c r="AM437" s="227"/>
      <c r="AN437" s="227"/>
      <c r="AO437" s="227"/>
      <c r="AP437" s="227"/>
      <c r="AQ437" s="227"/>
      <c r="AR437" s="227"/>
      <c r="AS437" s="227"/>
      <c r="AT437" s="227"/>
      <c r="AU437" s="229" t="e">
        <f>INDEX('cal2015-2016'!L:L,MATCH(AK445,'cal2015-2016'!G:G,0),0)</f>
        <v>#N/A</v>
      </c>
      <c r="AV437" s="229"/>
      <c r="AW437" s="229"/>
      <c r="AX437" s="229"/>
      <c r="AY437" s="21"/>
      <c r="AZ437" s="21"/>
      <c r="BE437" s="20"/>
    </row>
    <row r="438" spans="2:57" hidden="1" x14ac:dyDescent="0.25">
      <c r="B438" s="19"/>
      <c r="BE438" s="20"/>
    </row>
    <row r="439" spans="2:57" ht="18" hidden="1" x14ac:dyDescent="0.25">
      <c r="B439" s="19"/>
      <c r="C439"/>
      <c r="D439" s="236" t="e">
        <f>INDEX(provinces!$B:$B,MATCH(H435,provinces!$A:$A,0),0)</f>
        <v>#N/A</v>
      </c>
      <c r="E439" s="237"/>
      <c r="F439" s="237"/>
      <c r="G439" s="237"/>
      <c r="H439" s="237"/>
      <c r="I439" s="237"/>
      <c r="J439" s="237"/>
      <c r="K439" s="237"/>
      <c r="L439" s="237"/>
      <c r="M439" s="237"/>
      <c r="N439" s="237"/>
      <c r="O439" s="237"/>
      <c r="P439" s="237"/>
      <c r="Q439" s="237"/>
      <c r="R439" s="237"/>
      <c r="S439" s="237"/>
      <c r="T439" s="237"/>
      <c r="U439" s="237"/>
      <c r="V439" s="237"/>
      <c r="W439" s="237"/>
      <c r="X439" s="237"/>
      <c r="Y439" s="238"/>
      <c r="Z439"/>
      <c r="AA439"/>
      <c r="AB439"/>
      <c r="AC439"/>
      <c r="AD439"/>
      <c r="AE439"/>
      <c r="AF439"/>
      <c r="AG439"/>
      <c r="AH439" s="236" t="e">
        <f>INDEX(provinces!$B:$B,MATCH(AT435,provinces!$A:$A,0),0)</f>
        <v>#N/A</v>
      </c>
      <c r="AI439" s="237"/>
      <c r="AJ439" s="237"/>
      <c r="AK439" s="237"/>
      <c r="AL439" s="237"/>
      <c r="AM439" s="237"/>
      <c r="AN439" s="237"/>
      <c r="AO439" s="237"/>
      <c r="AP439" s="237"/>
      <c r="AQ439" s="237"/>
      <c r="AR439" s="237"/>
      <c r="AS439" s="237"/>
      <c r="AT439" s="237"/>
      <c r="AU439" s="237"/>
      <c r="AV439" s="237"/>
      <c r="AW439" s="237"/>
      <c r="AX439" s="237"/>
      <c r="AY439" s="237"/>
      <c r="AZ439" s="237"/>
      <c r="BA439" s="237"/>
      <c r="BB439" s="237"/>
      <c r="BC439" s="238"/>
      <c r="BD439"/>
      <c r="BE439" s="20"/>
    </row>
    <row r="440" spans="2:57" ht="18" hidden="1" x14ac:dyDescent="0.25">
      <c r="B440" s="19"/>
      <c r="C440"/>
      <c r="D440" s="236" t="e">
        <f>INDEX(provinces!$C:$C,MATCH(H435,provinces!$A:$A,0),0)</f>
        <v>#N/A</v>
      </c>
      <c r="E440" s="237"/>
      <c r="F440" s="237"/>
      <c r="G440" s="237"/>
      <c r="H440" s="237"/>
      <c r="I440" s="237"/>
      <c r="J440" s="237"/>
      <c r="K440" s="237"/>
      <c r="L440" s="237"/>
      <c r="M440" s="237"/>
      <c r="N440" s="237"/>
      <c r="O440" s="237"/>
      <c r="P440" s="237"/>
      <c r="Q440" s="237"/>
      <c r="R440" s="237"/>
      <c r="S440" s="237"/>
      <c r="T440" s="237"/>
      <c r="U440" s="237"/>
      <c r="V440" s="237"/>
      <c r="W440" s="237"/>
      <c r="X440" s="237"/>
      <c r="Y440" s="238"/>
      <c r="Z440"/>
      <c r="AA440"/>
      <c r="AB440"/>
      <c r="AC440"/>
      <c r="AD440"/>
      <c r="AE440"/>
      <c r="AF440"/>
      <c r="AG440"/>
      <c r="AH440" s="236" t="e">
        <f>INDEX(provinces!$C:$C,MATCH(AT435,provinces!$A:$A,0),0)</f>
        <v>#N/A</v>
      </c>
      <c r="AI440" s="237"/>
      <c r="AJ440" s="237"/>
      <c r="AK440" s="237"/>
      <c r="AL440" s="237"/>
      <c r="AM440" s="237"/>
      <c r="AN440" s="237"/>
      <c r="AO440" s="237"/>
      <c r="AP440" s="237"/>
      <c r="AQ440" s="237"/>
      <c r="AR440" s="237"/>
      <c r="AS440" s="237"/>
      <c r="AT440" s="237"/>
      <c r="AU440" s="237"/>
      <c r="AV440" s="237"/>
      <c r="AW440" s="237"/>
      <c r="AX440" s="237"/>
      <c r="AY440" s="237"/>
      <c r="AZ440" s="237"/>
      <c r="BA440" s="237"/>
      <c r="BB440" s="237"/>
      <c r="BC440" s="238"/>
      <c r="BD440"/>
      <c r="BE440" s="20"/>
    </row>
    <row r="441" spans="2:57" ht="18" hidden="1" x14ac:dyDescent="0.25">
      <c r="B441" s="19"/>
      <c r="C441"/>
      <c r="D441" s="236" t="e">
        <f>INDEX(provinces!$D:$D,MATCH(H435,provinces!$A:$A,0),0)</f>
        <v>#N/A</v>
      </c>
      <c r="E441" s="237"/>
      <c r="F441" s="237"/>
      <c r="G441" s="237"/>
      <c r="H441" s="237"/>
      <c r="I441" s="237"/>
      <c r="J441" s="237"/>
      <c r="K441" s="237"/>
      <c r="L441" s="237"/>
      <c r="M441" s="237"/>
      <c r="N441" s="237"/>
      <c r="O441" s="237"/>
      <c r="P441" s="237"/>
      <c r="Q441" s="237"/>
      <c r="R441" s="237"/>
      <c r="S441" s="237"/>
      <c r="T441" s="237"/>
      <c r="U441" s="237"/>
      <c r="V441" s="237"/>
      <c r="W441" s="237"/>
      <c r="X441" s="237"/>
      <c r="Y441" s="238"/>
      <c r="Z441"/>
      <c r="AA441"/>
      <c r="AB441"/>
      <c r="AC441"/>
      <c r="AD441"/>
      <c r="AE441"/>
      <c r="AF441"/>
      <c r="AG441"/>
      <c r="AH441" s="236" t="e">
        <f>INDEX(provinces!$D:$D,MATCH(AT435,provinces!$A:$A,0),0)</f>
        <v>#N/A</v>
      </c>
      <c r="AI441" s="237"/>
      <c r="AJ441" s="237"/>
      <c r="AK441" s="237"/>
      <c r="AL441" s="237"/>
      <c r="AM441" s="237"/>
      <c r="AN441" s="237"/>
      <c r="AO441" s="237"/>
      <c r="AP441" s="237"/>
      <c r="AQ441" s="237"/>
      <c r="AR441" s="237"/>
      <c r="AS441" s="237"/>
      <c r="AT441" s="237"/>
      <c r="AU441" s="237"/>
      <c r="AV441" s="237"/>
      <c r="AW441" s="237"/>
      <c r="AX441" s="237"/>
      <c r="AY441" s="237"/>
      <c r="AZ441" s="237"/>
      <c r="BA441" s="237"/>
      <c r="BB441" s="237"/>
      <c r="BC441" s="238"/>
      <c r="BD441"/>
      <c r="BE441" s="20"/>
    </row>
    <row r="442" spans="2:57" ht="18" hidden="1" x14ac:dyDescent="0.25">
      <c r="B442" s="19"/>
      <c r="C442"/>
      <c r="D442" s="236" t="e">
        <f>INDEX(provinces!$E:$E,MATCH(H435,provinces!$A:$A,0),0)</f>
        <v>#N/A</v>
      </c>
      <c r="E442" s="237"/>
      <c r="F442" s="237"/>
      <c r="G442" s="237"/>
      <c r="H442" s="237"/>
      <c r="I442" s="237"/>
      <c r="J442" s="237"/>
      <c r="K442" s="237"/>
      <c r="L442" s="237"/>
      <c r="M442" s="237"/>
      <c r="N442" s="237"/>
      <c r="O442" s="237"/>
      <c r="P442" s="237"/>
      <c r="Q442" s="237"/>
      <c r="R442" s="237"/>
      <c r="S442" s="237"/>
      <c r="T442" s="237"/>
      <c r="U442" s="237"/>
      <c r="V442" s="237"/>
      <c r="W442" s="237"/>
      <c r="X442" s="237"/>
      <c r="Y442" s="238"/>
      <c r="Z442"/>
      <c r="AA442"/>
      <c r="AB442"/>
      <c r="AC442"/>
      <c r="AD442"/>
      <c r="AE442"/>
      <c r="AF442"/>
      <c r="AG442"/>
      <c r="AH442" s="236" t="e">
        <f>INDEX(provinces!$E:$E,MATCH(AT435,provinces!$A:$A,0),0)</f>
        <v>#N/A</v>
      </c>
      <c r="AI442" s="237"/>
      <c r="AJ442" s="237"/>
      <c r="AK442" s="237"/>
      <c r="AL442" s="237"/>
      <c r="AM442" s="237"/>
      <c r="AN442" s="237"/>
      <c r="AO442" s="237"/>
      <c r="AP442" s="237"/>
      <c r="AQ442" s="237"/>
      <c r="AR442" s="237"/>
      <c r="AS442" s="237"/>
      <c r="AT442" s="237"/>
      <c r="AU442" s="237"/>
      <c r="AV442" s="237"/>
      <c r="AW442" s="237"/>
      <c r="AX442" s="237"/>
      <c r="AY442" s="237"/>
      <c r="AZ442" s="237"/>
      <c r="BA442" s="237"/>
      <c r="BB442" s="237"/>
      <c r="BC442" s="238"/>
      <c r="BD442"/>
      <c r="BE442" s="20"/>
    </row>
    <row r="443" spans="2:57" ht="18" hidden="1" x14ac:dyDescent="0.25">
      <c r="B443" s="19"/>
      <c r="C443"/>
      <c r="D443" s="236" t="e">
        <f>INDEX(provinces!$H:$H,MATCH(H435,provinces!$A:$A,0),0)</f>
        <v>#N/A</v>
      </c>
      <c r="E443" s="237"/>
      <c r="F443" s="237"/>
      <c r="G443" s="237"/>
      <c r="H443" s="237"/>
      <c r="I443" s="237"/>
      <c r="J443" s="237"/>
      <c r="K443" s="237"/>
      <c r="L443" s="237"/>
      <c r="M443" s="237"/>
      <c r="N443" s="237"/>
      <c r="O443" s="237"/>
      <c r="P443" s="237"/>
      <c r="Q443" s="237"/>
      <c r="R443" s="237"/>
      <c r="S443" s="237"/>
      <c r="T443" s="237"/>
      <c r="U443" s="237"/>
      <c r="V443" s="237"/>
      <c r="W443" s="237"/>
      <c r="X443" s="237"/>
      <c r="Y443" s="238"/>
      <c r="Z443"/>
      <c r="AA443"/>
      <c r="AB443"/>
      <c r="AC443"/>
      <c r="AD443"/>
      <c r="AE443"/>
      <c r="AF443"/>
      <c r="AG443"/>
      <c r="AH443" s="236" t="e">
        <f>INDEX(provinces!$H:$H,MATCH(AT435,provinces!$A:$A,0),0)</f>
        <v>#N/A</v>
      </c>
      <c r="AI443" s="237"/>
      <c r="AJ443" s="237"/>
      <c r="AK443" s="237"/>
      <c r="AL443" s="237"/>
      <c r="AM443" s="237"/>
      <c r="AN443" s="237"/>
      <c r="AO443" s="237"/>
      <c r="AP443" s="237"/>
      <c r="AQ443" s="237"/>
      <c r="AR443" s="237"/>
      <c r="AS443" s="237"/>
      <c r="AT443" s="237"/>
      <c r="AU443" s="237"/>
      <c r="AV443" s="237"/>
      <c r="AW443" s="237"/>
      <c r="AX443" s="237"/>
      <c r="AY443" s="237"/>
      <c r="AZ443" s="237"/>
      <c r="BA443" s="237"/>
      <c r="BB443" s="237"/>
      <c r="BC443" s="238"/>
      <c r="BD443"/>
      <c r="BE443" s="20"/>
    </row>
    <row r="444" spans="2:57" ht="18.75" hidden="1" thickBot="1" x14ac:dyDescent="0.3">
      <c r="B444" s="19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3"/>
      <c r="V444" s="23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E444" s="20"/>
    </row>
    <row r="445" spans="2:57" ht="18.75" hidden="1" thickBot="1" x14ac:dyDescent="0.3">
      <c r="B445" s="19"/>
      <c r="O445" s="25"/>
      <c r="P445" s="241" t="s">
        <v>1539</v>
      </c>
      <c r="Q445" s="242"/>
      <c r="R445" s="242"/>
      <c r="S445" s="243">
        <f>sélections!D96</f>
        <v>0</v>
      </c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39" t="e">
        <f>INDEX(LF_H!D:D,MATCH(S445,LF_H!F:F,0),0)</f>
        <v>#N/A</v>
      </c>
      <c r="AG445" s="239"/>
      <c r="AH445" s="239"/>
      <c r="AI445" s="239"/>
      <c r="AJ445" s="240"/>
      <c r="AK445" s="293">
        <f>sélections!S87</f>
        <v>0</v>
      </c>
      <c r="AL445" s="293"/>
      <c r="AM445" s="293"/>
      <c r="AN445" s="293"/>
      <c r="AO445" s="293"/>
      <c r="AP445" s="294"/>
      <c r="AQ445" s="25"/>
      <c r="AV445" s="68"/>
      <c r="BE445" s="20"/>
    </row>
    <row r="446" spans="2:57" ht="21" hidden="1" thickBot="1" x14ac:dyDescent="0.35">
      <c r="B446" s="19"/>
      <c r="O446" s="25"/>
      <c r="P446" s="286" t="e">
        <f>INDEX('cal2015-2016'!F:F,MATCH(AK445,'cal2015-2016'!G:G,0),0)</f>
        <v>#N/A</v>
      </c>
      <c r="Q446" s="287"/>
      <c r="R446" s="288" t="s">
        <v>1559</v>
      </c>
      <c r="S446" s="289"/>
      <c r="T446" s="289"/>
      <c r="U446" s="289"/>
      <c r="V446" s="289"/>
      <c r="W446" s="289"/>
      <c r="X446" s="289"/>
      <c r="Y446" s="289"/>
      <c r="Z446" s="289"/>
      <c r="AA446" s="289"/>
      <c r="AB446" s="289"/>
      <c r="AC446" s="289"/>
      <c r="AD446" s="289"/>
      <c r="AE446" s="289"/>
      <c r="AF446" s="289"/>
      <c r="AG446" s="289"/>
      <c r="AH446" s="289"/>
      <c r="AI446" s="289"/>
      <c r="AJ446" s="289"/>
      <c r="AK446" s="289"/>
      <c r="AL446" s="290"/>
      <c r="AM446" s="291" t="s">
        <v>1450</v>
      </c>
      <c r="AN446" s="292"/>
      <c r="AO446" s="291" t="s">
        <v>1449</v>
      </c>
      <c r="AP446" s="292"/>
      <c r="BE446" s="20"/>
    </row>
    <row r="447" spans="2:57" ht="20.25" hidden="1" x14ac:dyDescent="0.3">
      <c r="B447" s="19"/>
      <c r="O447" s="25"/>
      <c r="P447" s="270">
        <v>1</v>
      </c>
      <c r="Q447" s="271"/>
      <c r="R447" s="272">
        <f>sélections!D90</f>
        <v>0</v>
      </c>
      <c r="S447" s="273"/>
      <c r="T447" s="273"/>
      <c r="U447" s="273"/>
      <c r="V447" s="273"/>
      <c r="W447" s="273"/>
      <c r="X447" s="273"/>
      <c r="Y447" s="273"/>
      <c r="Z447" s="273"/>
      <c r="AA447" s="273"/>
      <c r="AB447" s="273"/>
      <c r="AC447" s="273"/>
      <c r="AD447" s="273"/>
      <c r="AE447" s="273"/>
      <c r="AF447" s="273"/>
      <c r="AG447" s="273"/>
      <c r="AH447" s="273"/>
      <c r="AI447" s="273"/>
      <c r="AJ447" s="273"/>
      <c r="AK447" s="273"/>
      <c r="AL447" s="274"/>
      <c r="AM447" s="305" t="e">
        <f>INDEX(LF_H!A:A,MATCH($R447,LF_H!$F:$F,0),0)</f>
        <v>#N/A</v>
      </c>
      <c r="AN447" s="305"/>
      <c r="AO447" s="305" t="e">
        <f>INDEX(LF_H!B:B,MATCH($R447,LF_H!$F:$F,0),0)</f>
        <v>#N/A</v>
      </c>
      <c r="AP447" s="306"/>
      <c r="BE447" s="20"/>
    </row>
    <row r="448" spans="2:57" ht="20.25" hidden="1" x14ac:dyDescent="0.3">
      <c r="B448" s="19"/>
      <c r="O448" s="25"/>
      <c r="P448" s="278">
        <v>2</v>
      </c>
      <c r="Q448" s="279"/>
      <c r="R448" s="280">
        <f>sélections!D91</f>
        <v>0</v>
      </c>
      <c r="S448" s="281"/>
      <c r="T448" s="281"/>
      <c r="U448" s="281"/>
      <c r="V448" s="281"/>
      <c r="W448" s="281"/>
      <c r="X448" s="281"/>
      <c r="Y448" s="281"/>
      <c r="Z448" s="281"/>
      <c r="AA448" s="281"/>
      <c r="AB448" s="281"/>
      <c r="AC448" s="281"/>
      <c r="AD448" s="281"/>
      <c r="AE448" s="281"/>
      <c r="AF448" s="281"/>
      <c r="AG448" s="281"/>
      <c r="AH448" s="281"/>
      <c r="AI448" s="281"/>
      <c r="AJ448" s="281"/>
      <c r="AK448" s="281"/>
      <c r="AL448" s="282"/>
      <c r="AM448" s="295" t="e">
        <f>INDEX(LF_H!A:A,MATCH($R448,LF_H!$F:$F,0),0)</f>
        <v>#N/A</v>
      </c>
      <c r="AN448" s="295"/>
      <c r="AO448" s="295" t="e">
        <f>INDEX(LF_H!B:B,MATCH($R448,LF_H!$F:$F,0),0)</f>
        <v>#N/A</v>
      </c>
      <c r="AP448" s="296"/>
      <c r="BE448" s="20"/>
    </row>
    <row r="449" spans="2:57" ht="20.25" hidden="1" x14ac:dyDescent="0.3">
      <c r="B449" s="19"/>
      <c r="O449" s="25"/>
      <c r="P449" s="278">
        <v>3</v>
      </c>
      <c r="Q449" s="279"/>
      <c r="R449" s="280">
        <f>sélections!D92</f>
        <v>0</v>
      </c>
      <c r="S449" s="281"/>
      <c r="T449" s="281"/>
      <c r="U449" s="281"/>
      <c r="V449" s="281"/>
      <c r="W449" s="281"/>
      <c r="X449" s="281"/>
      <c r="Y449" s="281"/>
      <c r="Z449" s="281"/>
      <c r="AA449" s="281"/>
      <c r="AB449" s="281"/>
      <c r="AC449" s="281"/>
      <c r="AD449" s="281"/>
      <c r="AE449" s="281"/>
      <c r="AF449" s="281"/>
      <c r="AG449" s="281"/>
      <c r="AH449" s="281"/>
      <c r="AI449" s="281"/>
      <c r="AJ449" s="281"/>
      <c r="AK449" s="281"/>
      <c r="AL449" s="282"/>
      <c r="AM449" s="295" t="e">
        <f>INDEX(LF_H!A:A,MATCH($R449,LF_H!$F:$F,0),0)</f>
        <v>#N/A</v>
      </c>
      <c r="AN449" s="295"/>
      <c r="AO449" s="295" t="e">
        <f>INDEX(LF_H!B:B,MATCH($R449,LF_H!$F:$F,0),0)</f>
        <v>#N/A</v>
      </c>
      <c r="AP449" s="296"/>
      <c r="BE449" s="20"/>
    </row>
    <row r="450" spans="2:57" ht="21" hidden="1" thickBot="1" x14ac:dyDescent="0.35">
      <c r="B450" s="19"/>
      <c r="O450" s="25"/>
      <c r="P450" s="254">
        <v>4</v>
      </c>
      <c r="Q450" s="255"/>
      <c r="R450" s="256">
        <f>sélections!D93</f>
        <v>0</v>
      </c>
      <c r="S450" s="257"/>
      <c r="T450" s="257"/>
      <c r="U450" s="257"/>
      <c r="V450" s="257"/>
      <c r="W450" s="257"/>
      <c r="X450" s="257"/>
      <c r="Y450" s="257"/>
      <c r="Z450" s="257"/>
      <c r="AA450" s="257"/>
      <c r="AB450" s="257"/>
      <c r="AC450" s="257"/>
      <c r="AD450" s="257"/>
      <c r="AE450" s="257"/>
      <c r="AF450" s="257"/>
      <c r="AG450" s="257"/>
      <c r="AH450" s="257"/>
      <c r="AI450" s="257"/>
      <c r="AJ450" s="257"/>
      <c r="AK450" s="257"/>
      <c r="AL450" s="258"/>
      <c r="AM450" s="259" t="e">
        <f>INDEX(LF_H!A:A,MATCH($R450,LF_H!$F:$F,0),0)</f>
        <v>#N/A</v>
      </c>
      <c r="AN450" s="260"/>
      <c r="AO450" s="259" t="e">
        <f>INDEX(LF_H!B:B,MATCH($R450,LF_H!$F:$F,0),0)</f>
        <v>#N/A</v>
      </c>
      <c r="AP450" s="261"/>
      <c r="BE450" s="20"/>
    </row>
    <row r="451" spans="2:57" ht="21" hidden="1" thickBot="1" x14ac:dyDescent="0.35">
      <c r="B451" s="19"/>
      <c r="P451" s="297" t="s">
        <v>1458</v>
      </c>
      <c r="Q451" s="298"/>
      <c r="R451" s="299">
        <f>sélections!D94</f>
        <v>0</v>
      </c>
      <c r="S451" s="300"/>
      <c r="T451" s="300"/>
      <c r="U451" s="300"/>
      <c r="V451" s="300"/>
      <c r="W451" s="300"/>
      <c r="X451" s="300"/>
      <c r="Y451" s="300"/>
      <c r="Z451" s="300"/>
      <c r="AA451" s="300"/>
      <c r="AB451" s="300"/>
      <c r="AC451" s="300"/>
      <c r="AD451" s="300"/>
      <c r="AE451" s="300"/>
      <c r="AF451" s="300"/>
      <c r="AG451" s="300"/>
      <c r="AH451" s="300"/>
      <c r="AI451" s="300"/>
      <c r="AJ451" s="300"/>
      <c r="AK451" s="300"/>
      <c r="AL451" s="301"/>
      <c r="AM451" s="302" t="e">
        <f>INDEX(LF_H!A:A,MATCH($R451,LF_H!$F:$F,0),0)</f>
        <v>#N/A</v>
      </c>
      <c r="AN451" s="303"/>
      <c r="AO451" s="302" t="e">
        <f>INDEX(LF_H!B:B,MATCH($R451,LF_H!$F:$F,0),0)</f>
        <v>#N/A</v>
      </c>
      <c r="AP451" s="304"/>
      <c r="BE451" s="20"/>
    </row>
    <row r="452" spans="2:57" ht="21" hidden="1" thickBot="1" x14ac:dyDescent="0.35">
      <c r="B452" s="19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BE452" s="20"/>
    </row>
    <row r="453" spans="2:57" hidden="1" x14ac:dyDescent="0.25">
      <c r="B453" s="27"/>
      <c r="C453" s="28"/>
      <c r="D453" s="28"/>
      <c r="E453" s="28"/>
      <c r="F453" s="28"/>
      <c r="G453" s="246" t="s">
        <v>1541</v>
      </c>
      <c r="H453" s="247"/>
      <c r="I453" s="247"/>
      <c r="J453" s="247"/>
      <c r="K453" s="247"/>
      <c r="L453" s="247"/>
      <c r="M453" s="247"/>
      <c r="N453" s="247"/>
      <c r="O453" s="247"/>
      <c r="P453" s="250">
        <f>sélections!I95</f>
        <v>0</v>
      </c>
      <c r="Q453" s="250"/>
      <c r="R453" s="250"/>
      <c r="S453" s="250"/>
      <c r="T453" s="250"/>
      <c r="U453" s="250"/>
      <c r="V453" s="250"/>
      <c r="W453" s="250"/>
      <c r="X453" s="250"/>
      <c r="Y453" s="250"/>
      <c r="Z453" s="250"/>
      <c r="AA453" s="250"/>
      <c r="AB453" s="250"/>
      <c r="AC453" s="250"/>
      <c r="AD453" s="250"/>
      <c r="AE453" s="250"/>
      <c r="AF453" s="250"/>
      <c r="AG453" s="250"/>
      <c r="AH453" s="250"/>
      <c r="AI453" s="250"/>
      <c r="AJ453" s="250"/>
      <c r="AK453" s="250"/>
      <c r="AL453" s="251"/>
      <c r="AM453" s="29"/>
      <c r="AN453" s="30"/>
      <c r="AO453" s="30"/>
      <c r="AP453" s="30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31"/>
    </row>
    <row r="454" spans="2:57" ht="15.75" hidden="1" thickBot="1" x14ac:dyDescent="0.3">
      <c r="B454" s="27"/>
      <c r="C454" s="28"/>
      <c r="D454" s="28"/>
      <c r="E454" s="28"/>
      <c r="F454" s="28"/>
      <c r="G454" s="248"/>
      <c r="H454" s="249"/>
      <c r="I454" s="249"/>
      <c r="J454" s="249"/>
      <c r="K454" s="249"/>
      <c r="L454" s="249"/>
      <c r="M454" s="249"/>
      <c r="N454" s="249"/>
      <c r="O454" s="249"/>
      <c r="P454" s="252"/>
      <c r="Q454" s="252"/>
      <c r="R454" s="252"/>
      <c r="S454" s="252"/>
      <c r="T454" s="252"/>
      <c r="U454" s="252"/>
      <c r="V454" s="252"/>
      <c r="W454" s="252"/>
      <c r="X454" s="252"/>
      <c r="Y454" s="252"/>
      <c r="Z454" s="252"/>
      <c r="AA454" s="252"/>
      <c r="AB454" s="252"/>
      <c r="AC454" s="252"/>
      <c r="AD454" s="252"/>
      <c r="AE454" s="252"/>
      <c r="AF454" s="252"/>
      <c r="AG454" s="252"/>
      <c r="AH454" s="252"/>
      <c r="AI454" s="252"/>
      <c r="AJ454" s="252"/>
      <c r="AK454" s="252"/>
      <c r="AL454" s="253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31"/>
    </row>
    <row r="455" spans="2:57" hidden="1" x14ac:dyDescent="0.25">
      <c r="B455" s="27"/>
      <c r="C455" s="28"/>
      <c r="D455" s="28"/>
      <c r="E455" s="28"/>
      <c r="F455" s="28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31"/>
    </row>
    <row r="456" spans="2:57" hidden="1" x14ac:dyDescent="0.25">
      <c r="B456" s="33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5"/>
    </row>
    <row r="457" spans="2:57" hidden="1" x14ac:dyDescent="0.25"/>
  </sheetData>
  <mergeCells count="893">
    <mergeCell ref="G429:O430"/>
    <mergeCell ref="P429:AL430"/>
    <mergeCell ref="P426:Q426"/>
    <mergeCell ref="R426:AL426"/>
    <mergeCell ref="AM426:AN426"/>
    <mergeCell ref="AO426:AP426"/>
    <mergeCell ref="P427:Q427"/>
    <mergeCell ref="R427:AL427"/>
    <mergeCell ref="AM427:AN427"/>
    <mergeCell ref="AO427:AP427"/>
    <mergeCell ref="P424:Q424"/>
    <mergeCell ref="R424:AL424"/>
    <mergeCell ref="AM424:AN424"/>
    <mergeCell ref="AO424:AP424"/>
    <mergeCell ref="P425:Q425"/>
    <mergeCell ref="R425:AL425"/>
    <mergeCell ref="AM425:AN425"/>
    <mergeCell ref="AO425:AP425"/>
    <mergeCell ref="P422:Q422"/>
    <mergeCell ref="R422:AL422"/>
    <mergeCell ref="AM422:AN422"/>
    <mergeCell ref="AO422:AP422"/>
    <mergeCell ref="P423:Q423"/>
    <mergeCell ref="R423:AL423"/>
    <mergeCell ref="AM423:AN423"/>
    <mergeCell ref="AO423:AP423"/>
    <mergeCell ref="D419:Y419"/>
    <mergeCell ref="AH419:BC419"/>
    <mergeCell ref="P421:R421"/>
    <mergeCell ref="S421:AE421"/>
    <mergeCell ref="AF421:AJ421"/>
    <mergeCell ref="AK421:AP421"/>
    <mergeCell ref="D416:Y416"/>
    <mergeCell ref="AH416:BC416"/>
    <mergeCell ref="D417:Y417"/>
    <mergeCell ref="AH417:BC417"/>
    <mergeCell ref="D418:Y418"/>
    <mergeCell ref="AH418:BC418"/>
    <mergeCell ref="F413:T413"/>
    <mergeCell ref="U413:X413"/>
    <mergeCell ref="AJ413:AT413"/>
    <mergeCell ref="AU413:AX413"/>
    <mergeCell ref="D415:Y415"/>
    <mergeCell ref="AH415:BC415"/>
    <mergeCell ref="G405:O406"/>
    <mergeCell ref="P405:AL406"/>
    <mergeCell ref="H411:L411"/>
    <mergeCell ref="M411:AS411"/>
    <mergeCell ref="AT411:AX411"/>
    <mergeCell ref="P402:Q402"/>
    <mergeCell ref="R402:AL402"/>
    <mergeCell ref="AM402:AN402"/>
    <mergeCell ref="AO402:AP402"/>
    <mergeCell ref="P403:Q403"/>
    <mergeCell ref="R403:AL403"/>
    <mergeCell ref="AM403:AN403"/>
    <mergeCell ref="AO403:AP403"/>
    <mergeCell ref="P400:Q400"/>
    <mergeCell ref="R400:AL400"/>
    <mergeCell ref="AM400:AN400"/>
    <mergeCell ref="AO400:AP400"/>
    <mergeCell ref="P401:Q401"/>
    <mergeCell ref="R401:AL401"/>
    <mergeCell ref="AM401:AN401"/>
    <mergeCell ref="AO401:AP401"/>
    <mergeCell ref="P398:Q398"/>
    <mergeCell ref="R398:AL398"/>
    <mergeCell ref="AM398:AN398"/>
    <mergeCell ref="AO398:AP398"/>
    <mergeCell ref="P399:Q399"/>
    <mergeCell ref="R399:AL399"/>
    <mergeCell ref="AM399:AN399"/>
    <mergeCell ref="AO399:AP399"/>
    <mergeCell ref="D395:Y395"/>
    <mergeCell ref="AH395:BC395"/>
    <mergeCell ref="P397:R397"/>
    <mergeCell ref="S397:AE397"/>
    <mergeCell ref="AF397:AJ397"/>
    <mergeCell ref="AK397:AP397"/>
    <mergeCell ref="D392:Y392"/>
    <mergeCell ref="AH392:BC392"/>
    <mergeCell ref="D393:Y393"/>
    <mergeCell ref="AH393:BC393"/>
    <mergeCell ref="D394:Y394"/>
    <mergeCell ref="AH394:BC394"/>
    <mergeCell ref="F389:T389"/>
    <mergeCell ref="U389:X389"/>
    <mergeCell ref="AJ389:AT389"/>
    <mergeCell ref="AU389:AX389"/>
    <mergeCell ref="D391:Y391"/>
    <mergeCell ref="AH391:BC391"/>
    <mergeCell ref="G381:O382"/>
    <mergeCell ref="P381:AL382"/>
    <mergeCell ref="H387:L387"/>
    <mergeCell ref="M387:AS387"/>
    <mergeCell ref="AT387:AX387"/>
    <mergeCell ref="P378:Q378"/>
    <mergeCell ref="R378:AL378"/>
    <mergeCell ref="AM378:AN378"/>
    <mergeCell ref="AO378:AP378"/>
    <mergeCell ref="P379:Q379"/>
    <mergeCell ref="R379:AL379"/>
    <mergeCell ref="AM379:AN379"/>
    <mergeCell ref="AO379:AP379"/>
    <mergeCell ref="P376:Q376"/>
    <mergeCell ref="R376:AL376"/>
    <mergeCell ref="AM376:AN376"/>
    <mergeCell ref="AO376:AP376"/>
    <mergeCell ref="P377:Q377"/>
    <mergeCell ref="R377:AL377"/>
    <mergeCell ref="AM377:AN377"/>
    <mergeCell ref="AO377:AP377"/>
    <mergeCell ref="P374:Q374"/>
    <mergeCell ref="R374:AL374"/>
    <mergeCell ref="AM374:AN374"/>
    <mergeCell ref="AO374:AP374"/>
    <mergeCell ref="P375:Q375"/>
    <mergeCell ref="R375:AL375"/>
    <mergeCell ref="AM375:AN375"/>
    <mergeCell ref="AO375:AP375"/>
    <mergeCell ref="D371:Y371"/>
    <mergeCell ref="AH371:BC371"/>
    <mergeCell ref="P373:R373"/>
    <mergeCell ref="S373:AE373"/>
    <mergeCell ref="AF373:AJ373"/>
    <mergeCell ref="AK373:AP373"/>
    <mergeCell ref="D368:Y368"/>
    <mergeCell ref="AH368:BC368"/>
    <mergeCell ref="D369:Y369"/>
    <mergeCell ref="AH369:BC369"/>
    <mergeCell ref="D370:Y370"/>
    <mergeCell ref="AH370:BC370"/>
    <mergeCell ref="F365:T365"/>
    <mergeCell ref="U365:X365"/>
    <mergeCell ref="AJ365:AT365"/>
    <mergeCell ref="AU365:AX365"/>
    <mergeCell ref="D367:Y367"/>
    <mergeCell ref="AH367:BC367"/>
    <mergeCell ref="G357:O358"/>
    <mergeCell ref="P357:AL358"/>
    <mergeCell ref="H363:L363"/>
    <mergeCell ref="M363:AS363"/>
    <mergeCell ref="AT363:AX363"/>
    <mergeCell ref="P354:Q354"/>
    <mergeCell ref="R354:AL354"/>
    <mergeCell ref="AM354:AN354"/>
    <mergeCell ref="AO354:AP354"/>
    <mergeCell ref="P355:Q355"/>
    <mergeCell ref="R355:AL355"/>
    <mergeCell ref="AM355:AN355"/>
    <mergeCell ref="AO355:AP355"/>
    <mergeCell ref="P352:Q352"/>
    <mergeCell ref="R352:AL352"/>
    <mergeCell ref="AM352:AN352"/>
    <mergeCell ref="AO352:AP352"/>
    <mergeCell ref="P353:Q353"/>
    <mergeCell ref="R353:AL353"/>
    <mergeCell ref="AM353:AN353"/>
    <mergeCell ref="AO353:AP353"/>
    <mergeCell ref="P350:Q350"/>
    <mergeCell ref="R350:AL350"/>
    <mergeCell ref="AM350:AN350"/>
    <mergeCell ref="AO350:AP350"/>
    <mergeCell ref="P351:Q351"/>
    <mergeCell ref="R351:AL351"/>
    <mergeCell ref="AM351:AN351"/>
    <mergeCell ref="AO351:AP351"/>
    <mergeCell ref="D347:Y347"/>
    <mergeCell ref="AH347:BC347"/>
    <mergeCell ref="P349:R349"/>
    <mergeCell ref="S349:AE349"/>
    <mergeCell ref="AF349:AJ349"/>
    <mergeCell ref="AK349:AP349"/>
    <mergeCell ref="D344:Y344"/>
    <mergeCell ref="AH344:BC344"/>
    <mergeCell ref="D345:Y345"/>
    <mergeCell ref="AH345:BC345"/>
    <mergeCell ref="D346:Y346"/>
    <mergeCell ref="AH346:BC346"/>
    <mergeCell ref="F341:T341"/>
    <mergeCell ref="U341:X341"/>
    <mergeCell ref="AJ341:AT341"/>
    <mergeCell ref="AU341:AX341"/>
    <mergeCell ref="D343:Y343"/>
    <mergeCell ref="AH343:BC343"/>
    <mergeCell ref="G333:O334"/>
    <mergeCell ref="P333:AL334"/>
    <mergeCell ref="H339:L339"/>
    <mergeCell ref="M339:AS339"/>
    <mergeCell ref="AT339:AX339"/>
    <mergeCell ref="P330:Q330"/>
    <mergeCell ref="R330:AL330"/>
    <mergeCell ref="AM330:AN330"/>
    <mergeCell ref="AO330:AP330"/>
    <mergeCell ref="P331:Q331"/>
    <mergeCell ref="R331:AL331"/>
    <mergeCell ref="AM331:AN331"/>
    <mergeCell ref="AO331:AP331"/>
    <mergeCell ref="P328:Q328"/>
    <mergeCell ref="R328:AL328"/>
    <mergeCell ref="AM328:AN328"/>
    <mergeCell ref="AO328:AP328"/>
    <mergeCell ref="P329:Q329"/>
    <mergeCell ref="R329:AL329"/>
    <mergeCell ref="AM329:AN329"/>
    <mergeCell ref="AO329:AP329"/>
    <mergeCell ref="P326:Q326"/>
    <mergeCell ref="R326:AL326"/>
    <mergeCell ref="AM326:AN326"/>
    <mergeCell ref="AO326:AP326"/>
    <mergeCell ref="P327:Q327"/>
    <mergeCell ref="R327:AL327"/>
    <mergeCell ref="AM327:AN327"/>
    <mergeCell ref="AO327:AP327"/>
    <mergeCell ref="D323:Y323"/>
    <mergeCell ref="AH323:BC323"/>
    <mergeCell ref="P325:R325"/>
    <mergeCell ref="S325:AE325"/>
    <mergeCell ref="AF325:AJ325"/>
    <mergeCell ref="AK325:AP325"/>
    <mergeCell ref="D320:Y320"/>
    <mergeCell ref="AH320:BC320"/>
    <mergeCell ref="D321:Y321"/>
    <mergeCell ref="AH321:BC321"/>
    <mergeCell ref="D322:Y322"/>
    <mergeCell ref="AH322:BC322"/>
    <mergeCell ref="F317:T317"/>
    <mergeCell ref="U317:X317"/>
    <mergeCell ref="AJ317:AT317"/>
    <mergeCell ref="AU317:AX317"/>
    <mergeCell ref="D319:Y319"/>
    <mergeCell ref="AH319:BC319"/>
    <mergeCell ref="G309:O310"/>
    <mergeCell ref="P309:AL310"/>
    <mergeCell ref="H315:L315"/>
    <mergeCell ref="M315:AS315"/>
    <mergeCell ref="AT315:AX315"/>
    <mergeCell ref="P306:Q306"/>
    <mergeCell ref="R306:AL306"/>
    <mergeCell ref="AM306:AN306"/>
    <mergeCell ref="AO306:AP306"/>
    <mergeCell ref="P307:Q307"/>
    <mergeCell ref="R307:AL307"/>
    <mergeCell ref="AM307:AN307"/>
    <mergeCell ref="AO307:AP307"/>
    <mergeCell ref="P304:Q304"/>
    <mergeCell ref="R304:AL304"/>
    <mergeCell ref="AM304:AN304"/>
    <mergeCell ref="AO304:AP304"/>
    <mergeCell ref="P305:Q305"/>
    <mergeCell ref="R305:AL305"/>
    <mergeCell ref="AM305:AN305"/>
    <mergeCell ref="AO305:AP305"/>
    <mergeCell ref="P302:Q302"/>
    <mergeCell ref="R302:AL302"/>
    <mergeCell ref="AM302:AN302"/>
    <mergeCell ref="AO302:AP302"/>
    <mergeCell ref="P303:Q303"/>
    <mergeCell ref="R303:AL303"/>
    <mergeCell ref="AM303:AN303"/>
    <mergeCell ref="AO303:AP303"/>
    <mergeCell ref="D299:Y299"/>
    <mergeCell ref="AH299:BC299"/>
    <mergeCell ref="P301:R301"/>
    <mergeCell ref="S301:AE301"/>
    <mergeCell ref="AF301:AJ301"/>
    <mergeCell ref="AK301:AP301"/>
    <mergeCell ref="D296:Y296"/>
    <mergeCell ref="AH296:BC296"/>
    <mergeCell ref="D297:Y297"/>
    <mergeCell ref="AH297:BC297"/>
    <mergeCell ref="D298:Y298"/>
    <mergeCell ref="AH298:BC298"/>
    <mergeCell ref="F293:T293"/>
    <mergeCell ref="U293:X293"/>
    <mergeCell ref="AJ293:AT293"/>
    <mergeCell ref="AU293:AX293"/>
    <mergeCell ref="D295:Y295"/>
    <mergeCell ref="AH295:BC295"/>
    <mergeCell ref="G285:O286"/>
    <mergeCell ref="P285:AL286"/>
    <mergeCell ref="H291:L291"/>
    <mergeCell ref="M291:AS291"/>
    <mergeCell ref="AT291:AX291"/>
    <mergeCell ref="P282:Q282"/>
    <mergeCell ref="R282:AL282"/>
    <mergeCell ref="AM282:AN282"/>
    <mergeCell ref="AO282:AP282"/>
    <mergeCell ref="P283:Q283"/>
    <mergeCell ref="R283:AL283"/>
    <mergeCell ref="AM283:AN283"/>
    <mergeCell ref="AO283:AP283"/>
    <mergeCell ref="P280:Q280"/>
    <mergeCell ref="R280:AL280"/>
    <mergeCell ref="AM280:AN280"/>
    <mergeCell ref="AO280:AP280"/>
    <mergeCell ref="P281:Q281"/>
    <mergeCell ref="R281:AL281"/>
    <mergeCell ref="AM281:AN281"/>
    <mergeCell ref="AO281:AP281"/>
    <mergeCell ref="P278:Q278"/>
    <mergeCell ref="R278:AL278"/>
    <mergeCell ref="AM278:AN278"/>
    <mergeCell ref="AO278:AP278"/>
    <mergeCell ref="P279:Q279"/>
    <mergeCell ref="R279:AL279"/>
    <mergeCell ref="AM279:AN279"/>
    <mergeCell ref="AO279:AP279"/>
    <mergeCell ref="D275:Y275"/>
    <mergeCell ref="AH275:BC275"/>
    <mergeCell ref="P277:R277"/>
    <mergeCell ref="S277:AE277"/>
    <mergeCell ref="AF277:AJ277"/>
    <mergeCell ref="AK277:AP277"/>
    <mergeCell ref="D272:Y272"/>
    <mergeCell ref="AH272:BC272"/>
    <mergeCell ref="D273:Y273"/>
    <mergeCell ref="AH273:BC273"/>
    <mergeCell ref="D274:Y274"/>
    <mergeCell ref="AH274:BC274"/>
    <mergeCell ref="F269:T269"/>
    <mergeCell ref="U269:X269"/>
    <mergeCell ref="AJ269:AT269"/>
    <mergeCell ref="AU269:AX269"/>
    <mergeCell ref="D271:Y271"/>
    <mergeCell ref="AH271:BC271"/>
    <mergeCell ref="G261:O262"/>
    <mergeCell ref="P261:AL262"/>
    <mergeCell ref="H267:L267"/>
    <mergeCell ref="M267:AS267"/>
    <mergeCell ref="AT267:AX267"/>
    <mergeCell ref="P258:Q258"/>
    <mergeCell ref="R258:AL258"/>
    <mergeCell ref="AM258:AN258"/>
    <mergeCell ref="AO258:AP258"/>
    <mergeCell ref="P259:Q259"/>
    <mergeCell ref="R259:AL259"/>
    <mergeCell ref="AM259:AN259"/>
    <mergeCell ref="AO259:AP259"/>
    <mergeCell ref="P256:Q256"/>
    <mergeCell ref="R256:AL256"/>
    <mergeCell ref="AM256:AN256"/>
    <mergeCell ref="AO256:AP256"/>
    <mergeCell ref="P257:Q257"/>
    <mergeCell ref="R257:AL257"/>
    <mergeCell ref="AM257:AN257"/>
    <mergeCell ref="AO257:AP257"/>
    <mergeCell ref="P254:Q254"/>
    <mergeCell ref="R254:AL254"/>
    <mergeCell ref="AM254:AN254"/>
    <mergeCell ref="AO254:AP254"/>
    <mergeCell ref="P255:Q255"/>
    <mergeCell ref="R255:AL255"/>
    <mergeCell ref="AM255:AN255"/>
    <mergeCell ref="AO255:AP255"/>
    <mergeCell ref="D251:Y251"/>
    <mergeCell ref="AH251:BC251"/>
    <mergeCell ref="P253:R253"/>
    <mergeCell ref="S253:AE253"/>
    <mergeCell ref="AF253:AJ253"/>
    <mergeCell ref="AK253:AP253"/>
    <mergeCell ref="D248:Y248"/>
    <mergeCell ref="AH248:BC248"/>
    <mergeCell ref="D249:Y249"/>
    <mergeCell ref="AH249:BC249"/>
    <mergeCell ref="D250:Y250"/>
    <mergeCell ref="AH250:BC250"/>
    <mergeCell ref="F245:T245"/>
    <mergeCell ref="U245:X245"/>
    <mergeCell ref="AJ245:AT245"/>
    <mergeCell ref="AU245:AX245"/>
    <mergeCell ref="D247:Y247"/>
    <mergeCell ref="AH247:BC247"/>
    <mergeCell ref="G237:O238"/>
    <mergeCell ref="P237:AL238"/>
    <mergeCell ref="H243:L243"/>
    <mergeCell ref="M243:AS243"/>
    <mergeCell ref="AT243:AX243"/>
    <mergeCell ref="P234:Q234"/>
    <mergeCell ref="R234:AL234"/>
    <mergeCell ref="AM234:AN234"/>
    <mergeCell ref="AO234:AP234"/>
    <mergeCell ref="P235:Q235"/>
    <mergeCell ref="R235:AL235"/>
    <mergeCell ref="AM235:AN235"/>
    <mergeCell ref="AO235:AP235"/>
    <mergeCell ref="P232:Q232"/>
    <mergeCell ref="R232:AL232"/>
    <mergeCell ref="AM232:AN232"/>
    <mergeCell ref="AO232:AP232"/>
    <mergeCell ref="P233:Q233"/>
    <mergeCell ref="R233:AL233"/>
    <mergeCell ref="AM233:AN233"/>
    <mergeCell ref="AO233:AP233"/>
    <mergeCell ref="P230:Q230"/>
    <mergeCell ref="R230:AL230"/>
    <mergeCell ref="AM230:AN230"/>
    <mergeCell ref="AO230:AP230"/>
    <mergeCell ref="P231:Q231"/>
    <mergeCell ref="R231:AL231"/>
    <mergeCell ref="AM231:AN231"/>
    <mergeCell ref="AO231:AP231"/>
    <mergeCell ref="D227:Y227"/>
    <mergeCell ref="AH227:BC227"/>
    <mergeCell ref="P229:R229"/>
    <mergeCell ref="S229:AE229"/>
    <mergeCell ref="AF229:AJ229"/>
    <mergeCell ref="AK229:AP229"/>
    <mergeCell ref="D224:Y224"/>
    <mergeCell ref="AH224:BC224"/>
    <mergeCell ref="D225:Y225"/>
    <mergeCell ref="AH225:BC225"/>
    <mergeCell ref="D226:Y226"/>
    <mergeCell ref="AH226:BC226"/>
    <mergeCell ref="F221:T221"/>
    <mergeCell ref="U221:X221"/>
    <mergeCell ref="AJ221:AT221"/>
    <mergeCell ref="AU221:AX221"/>
    <mergeCell ref="D223:Y223"/>
    <mergeCell ref="AH223:BC223"/>
    <mergeCell ref="G213:O214"/>
    <mergeCell ref="P213:AL214"/>
    <mergeCell ref="H219:L219"/>
    <mergeCell ref="M219:AS219"/>
    <mergeCell ref="AT219:AX219"/>
    <mergeCell ref="P210:Q210"/>
    <mergeCell ref="R210:AL210"/>
    <mergeCell ref="AM210:AN210"/>
    <mergeCell ref="AO210:AP210"/>
    <mergeCell ref="P211:Q211"/>
    <mergeCell ref="R211:AL211"/>
    <mergeCell ref="AM211:AN211"/>
    <mergeCell ref="AO211:AP211"/>
    <mergeCell ref="P208:Q208"/>
    <mergeCell ref="R208:AL208"/>
    <mergeCell ref="AM208:AN208"/>
    <mergeCell ref="AO208:AP208"/>
    <mergeCell ref="P209:Q209"/>
    <mergeCell ref="R209:AL209"/>
    <mergeCell ref="AM209:AN209"/>
    <mergeCell ref="AO209:AP209"/>
    <mergeCell ref="P206:Q206"/>
    <mergeCell ref="R206:AL206"/>
    <mergeCell ref="AM206:AN206"/>
    <mergeCell ref="AO206:AP206"/>
    <mergeCell ref="P207:Q207"/>
    <mergeCell ref="R207:AL207"/>
    <mergeCell ref="AM207:AN207"/>
    <mergeCell ref="AO207:AP207"/>
    <mergeCell ref="D203:Y203"/>
    <mergeCell ref="AH203:BC203"/>
    <mergeCell ref="P205:R205"/>
    <mergeCell ref="S205:AE205"/>
    <mergeCell ref="AF205:AJ205"/>
    <mergeCell ref="AK205:AP205"/>
    <mergeCell ref="D200:Y200"/>
    <mergeCell ref="AH200:BC200"/>
    <mergeCell ref="D201:Y201"/>
    <mergeCell ref="AH201:BC201"/>
    <mergeCell ref="D202:Y202"/>
    <mergeCell ref="AH202:BC202"/>
    <mergeCell ref="F197:T197"/>
    <mergeCell ref="U197:X197"/>
    <mergeCell ref="AJ197:AT197"/>
    <mergeCell ref="AU197:AX197"/>
    <mergeCell ref="D199:Y199"/>
    <mergeCell ref="AH199:BC199"/>
    <mergeCell ref="G189:O190"/>
    <mergeCell ref="P189:AL190"/>
    <mergeCell ref="H195:L195"/>
    <mergeCell ref="M195:AS195"/>
    <mergeCell ref="AT195:AX195"/>
    <mergeCell ref="P186:Q186"/>
    <mergeCell ref="R186:AL186"/>
    <mergeCell ref="AM186:AN186"/>
    <mergeCell ref="AO186:AP186"/>
    <mergeCell ref="P187:Q187"/>
    <mergeCell ref="R187:AL187"/>
    <mergeCell ref="AM187:AN187"/>
    <mergeCell ref="AO187:AP187"/>
    <mergeCell ref="P184:Q184"/>
    <mergeCell ref="R184:AL184"/>
    <mergeCell ref="AM184:AN184"/>
    <mergeCell ref="AO184:AP184"/>
    <mergeCell ref="P185:Q185"/>
    <mergeCell ref="R185:AL185"/>
    <mergeCell ref="AM185:AN185"/>
    <mergeCell ref="AO185:AP185"/>
    <mergeCell ref="P182:Q182"/>
    <mergeCell ref="R182:AL182"/>
    <mergeCell ref="AM182:AN182"/>
    <mergeCell ref="AO182:AP182"/>
    <mergeCell ref="P183:Q183"/>
    <mergeCell ref="R183:AL183"/>
    <mergeCell ref="AM183:AN183"/>
    <mergeCell ref="AO183:AP183"/>
    <mergeCell ref="D179:Y179"/>
    <mergeCell ref="AH179:BC179"/>
    <mergeCell ref="P181:R181"/>
    <mergeCell ref="S181:AE181"/>
    <mergeCell ref="AF181:AJ181"/>
    <mergeCell ref="AK181:AP181"/>
    <mergeCell ref="D176:Y176"/>
    <mergeCell ref="AH176:BC176"/>
    <mergeCell ref="D177:Y177"/>
    <mergeCell ref="AH177:BC177"/>
    <mergeCell ref="D178:Y178"/>
    <mergeCell ref="AH178:BC178"/>
    <mergeCell ref="F173:T173"/>
    <mergeCell ref="U173:X173"/>
    <mergeCell ref="AJ173:AT173"/>
    <mergeCell ref="AU173:AX173"/>
    <mergeCell ref="D175:Y175"/>
    <mergeCell ref="AH175:BC175"/>
    <mergeCell ref="G165:O166"/>
    <mergeCell ref="P165:AL166"/>
    <mergeCell ref="H171:L171"/>
    <mergeCell ref="M171:AS171"/>
    <mergeCell ref="AT171:AX171"/>
    <mergeCell ref="P162:Q162"/>
    <mergeCell ref="R162:AL162"/>
    <mergeCell ref="AM162:AN162"/>
    <mergeCell ref="AO162:AP162"/>
    <mergeCell ref="P163:Q163"/>
    <mergeCell ref="R163:AL163"/>
    <mergeCell ref="AM163:AN163"/>
    <mergeCell ref="AO163:AP163"/>
    <mergeCell ref="P160:Q160"/>
    <mergeCell ref="R160:AL160"/>
    <mergeCell ref="AM160:AN160"/>
    <mergeCell ref="AO160:AP160"/>
    <mergeCell ref="P161:Q161"/>
    <mergeCell ref="R161:AL161"/>
    <mergeCell ref="AM161:AN161"/>
    <mergeCell ref="AO161:AP161"/>
    <mergeCell ref="P158:Q158"/>
    <mergeCell ref="R158:AL158"/>
    <mergeCell ref="AM158:AN158"/>
    <mergeCell ref="AO158:AP158"/>
    <mergeCell ref="P159:Q159"/>
    <mergeCell ref="R159:AL159"/>
    <mergeCell ref="AM159:AN159"/>
    <mergeCell ref="AO159:AP159"/>
    <mergeCell ref="D155:Y155"/>
    <mergeCell ref="AH155:BC155"/>
    <mergeCell ref="P157:R157"/>
    <mergeCell ref="S157:AE157"/>
    <mergeCell ref="AF157:AJ157"/>
    <mergeCell ref="AK157:AP157"/>
    <mergeCell ref="D152:Y152"/>
    <mergeCell ref="AH152:BC152"/>
    <mergeCell ref="D153:Y153"/>
    <mergeCell ref="AH153:BC153"/>
    <mergeCell ref="D154:Y154"/>
    <mergeCell ref="AH154:BC154"/>
    <mergeCell ref="F149:T149"/>
    <mergeCell ref="U149:X149"/>
    <mergeCell ref="AJ149:AT149"/>
    <mergeCell ref="AU149:AX149"/>
    <mergeCell ref="D151:Y151"/>
    <mergeCell ref="AH151:BC151"/>
    <mergeCell ref="G141:O142"/>
    <mergeCell ref="P141:AL142"/>
    <mergeCell ref="H147:L147"/>
    <mergeCell ref="M147:AS147"/>
    <mergeCell ref="AT147:AX147"/>
    <mergeCell ref="P138:Q138"/>
    <mergeCell ref="R138:AL138"/>
    <mergeCell ref="AM138:AN138"/>
    <mergeCell ref="AO138:AP138"/>
    <mergeCell ref="P139:Q139"/>
    <mergeCell ref="R139:AL139"/>
    <mergeCell ref="AM139:AN139"/>
    <mergeCell ref="AO139:AP139"/>
    <mergeCell ref="P136:Q136"/>
    <mergeCell ref="R136:AL136"/>
    <mergeCell ref="AM136:AN136"/>
    <mergeCell ref="AO136:AP136"/>
    <mergeCell ref="P137:Q137"/>
    <mergeCell ref="R137:AL137"/>
    <mergeCell ref="AM137:AN137"/>
    <mergeCell ref="AO137:AP137"/>
    <mergeCell ref="P134:Q134"/>
    <mergeCell ref="R134:AL134"/>
    <mergeCell ref="AM134:AN134"/>
    <mergeCell ref="AO134:AP134"/>
    <mergeCell ref="P135:Q135"/>
    <mergeCell ref="R135:AL135"/>
    <mergeCell ref="AM135:AN135"/>
    <mergeCell ref="AO135:AP135"/>
    <mergeCell ref="D131:Y131"/>
    <mergeCell ref="AH131:BC131"/>
    <mergeCell ref="P133:R133"/>
    <mergeCell ref="S133:AE133"/>
    <mergeCell ref="AF133:AJ133"/>
    <mergeCell ref="AK133:AP133"/>
    <mergeCell ref="D128:Y128"/>
    <mergeCell ref="AH128:BC128"/>
    <mergeCell ref="D129:Y129"/>
    <mergeCell ref="AH129:BC129"/>
    <mergeCell ref="D130:Y130"/>
    <mergeCell ref="AH130:BC130"/>
    <mergeCell ref="F125:T125"/>
    <mergeCell ref="U125:X125"/>
    <mergeCell ref="AJ125:AT125"/>
    <mergeCell ref="AU125:AX125"/>
    <mergeCell ref="D127:Y127"/>
    <mergeCell ref="AH127:BC127"/>
    <mergeCell ref="G117:O118"/>
    <mergeCell ref="P117:AL118"/>
    <mergeCell ref="H123:L123"/>
    <mergeCell ref="M123:AS123"/>
    <mergeCell ref="AT123:AX123"/>
    <mergeCell ref="P114:Q114"/>
    <mergeCell ref="R114:AL114"/>
    <mergeCell ref="AM114:AN114"/>
    <mergeCell ref="AO114:AP114"/>
    <mergeCell ref="P115:Q115"/>
    <mergeCell ref="R115:AL115"/>
    <mergeCell ref="AM115:AN115"/>
    <mergeCell ref="AO115:AP115"/>
    <mergeCell ref="P112:Q112"/>
    <mergeCell ref="R112:AL112"/>
    <mergeCell ref="AM112:AN112"/>
    <mergeCell ref="AO112:AP112"/>
    <mergeCell ref="P113:Q113"/>
    <mergeCell ref="R113:AL113"/>
    <mergeCell ref="AM113:AN113"/>
    <mergeCell ref="AO113:AP113"/>
    <mergeCell ref="P110:Q110"/>
    <mergeCell ref="R110:AL110"/>
    <mergeCell ref="AM110:AN110"/>
    <mergeCell ref="AO110:AP110"/>
    <mergeCell ref="P111:Q111"/>
    <mergeCell ref="R111:AL111"/>
    <mergeCell ref="AM111:AN111"/>
    <mergeCell ref="AO111:AP111"/>
    <mergeCell ref="D107:Y107"/>
    <mergeCell ref="AH107:BC107"/>
    <mergeCell ref="P109:R109"/>
    <mergeCell ref="S109:AE109"/>
    <mergeCell ref="AF109:AJ109"/>
    <mergeCell ref="AK109:AP109"/>
    <mergeCell ref="D104:Y104"/>
    <mergeCell ref="AH104:BC104"/>
    <mergeCell ref="D105:Y105"/>
    <mergeCell ref="AH105:BC105"/>
    <mergeCell ref="D106:Y106"/>
    <mergeCell ref="AH106:BC106"/>
    <mergeCell ref="F101:T101"/>
    <mergeCell ref="U101:X101"/>
    <mergeCell ref="AJ101:AT101"/>
    <mergeCell ref="AU101:AX101"/>
    <mergeCell ref="D103:Y103"/>
    <mergeCell ref="AH103:BC103"/>
    <mergeCell ref="G93:O94"/>
    <mergeCell ref="P93:AL94"/>
    <mergeCell ref="H99:L99"/>
    <mergeCell ref="M99:AS99"/>
    <mergeCell ref="AT99:AX99"/>
    <mergeCell ref="AM90:AN90"/>
    <mergeCell ref="AO90:AP90"/>
    <mergeCell ref="P91:Q91"/>
    <mergeCell ref="R91:AL91"/>
    <mergeCell ref="AM91:AN91"/>
    <mergeCell ref="AO91:AP91"/>
    <mergeCell ref="P90:Q90"/>
    <mergeCell ref="R90:AL90"/>
    <mergeCell ref="U77:X77"/>
    <mergeCell ref="AJ77:AT77"/>
    <mergeCell ref="AU77:AX77"/>
    <mergeCell ref="AM67:AN67"/>
    <mergeCell ref="AO67:AP67"/>
    <mergeCell ref="G69:O70"/>
    <mergeCell ref="P69:AL70"/>
    <mergeCell ref="H75:L75"/>
    <mergeCell ref="M75:AS75"/>
    <mergeCell ref="S37:AE37"/>
    <mergeCell ref="H51:L51"/>
    <mergeCell ref="M51:AS51"/>
    <mergeCell ref="F29:T29"/>
    <mergeCell ref="U29:X29"/>
    <mergeCell ref="AJ29:AT29"/>
    <mergeCell ref="P39:Q39"/>
    <mergeCell ref="R39:AL39"/>
    <mergeCell ref="AM39:AN39"/>
    <mergeCell ref="AO39:AP39"/>
    <mergeCell ref="P40:Q40"/>
    <mergeCell ref="R40:AL40"/>
    <mergeCell ref="AM40:AN40"/>
    <mergeCell ref="AO40:AP40"/>
    <mergeCell ref="P38:Q38"/>
    <mergeCell ref="R38:AL38"/>
    <mergeCell ref="AM38:AN38"/>
    <mergeCell ref="AO38:AP38"/>
    <mergeCell ref="P37:R37"/>
    <mergeCell ref="AF37:AJ37"/>
    <mergeCell ref="AK37:AP37"/>
    <mergeCell ref="AU29:AX29"/>
    <mergeCell ref="D35:Y35"/>
    <mergeCell ref="AH35:BC35"/>
    <mergeCell ref="P16:Q16"/>
    <mergeCell ref="R16:AL16"/>
    <mergeCell ref="AM16:AN16"/>
    <mergeCell ref="AO16:AP16"/>
    <mergeCell ref="H27:L27"/>
    <mergeCell ref="M27:AS27"/>
    <mergeCell ref="D33:Y33"/>
    <mergeCell ref="AH33:BC33"/>
    <mergeCell ref="D34:Y34"/>
    <mergeCell ref="AH34:BC34"/>
    <mergeCell ref="D31:Y31"/>
    <mergeCell ref="AH31:BC31"/>
    <mergeCell ref="D32:Y32"/>
    <mergeCell ref="AH32:BC32"/>
    <mergeCell ref="AT27:AX27"/>
    <mergeCell ref="G20:O21"/>
    <mergeCell ref="P20:AL21"/>
    <mergeCell ref="P17:Q17"/>
    <mergeCell ref="R17:AL17"/>
    <mergeCell ref="AM17:AN17"/>
    <mergeCell ref="AO17:AP17"/>
    <mergeCell ref="P87:Q87"/>
    <mergeCell ref="R87:AL87"/>
    <mergeCell ref="AM87:AN87"/>
    <mergeCell ref="AO87:AP87"/>
    <mergeCell ref="P88:Q88"/>
    <mergeCell ref="R88:AL88"/>
    <mergeCell ref="AM88:AN88"/>
    <mergeCell ref="AO88:AP88"/>
    <mergeCell ref="P89:Q89"/>
    <mergeCell ref="R89:AL89"/>
    <mergeCell ref="AM89:AN89"/>
    <mergeCell ref="AO89:AP89"/>
    <mergeCell ref="P86:Q86"/>
    <mergeCell ref="R86:AL86"/>
    <mergeCell ref="AM86:AN86"/>
    <mergeCell ref="AO86:AP86"/>
    <mergeCell ref="P85:R85"/>
    <mergeCell ref="S85:AE85"/>
    <mergeCell ref="AF85:AJ85"/>
    <mergeCell ref="AK85:AP85"/>
    <mergeCell ref="D83:Y83"/>
    <mergeCell ref="AH83:BC83"/>
    <mergeCell ref="D79:Y79"/>
    <mergeCell ref="AH79:BC79"/>
    <mergeCell ref="D80:Y80"/>
    <mergeCell ref="AH80:BC80"/>
    <mergeCell ref="D81:Y81"/>
    <mergeCell ref="AH81:BC81"/>
    <mergeCell ref="D82:Y82"/>
    <mergeCell ref="AH82:BC82"/>
    <mergeCell ref="P64:Q64"/>
    <mergeCell ref="R64:AL64"/>
    <mergeCell ref="AM64:AN64"/>
    <mergeCell ref="AO64:AP64"/>
    <mergeCell ref="P65:Q65"/>
    <mergeCell ref="R65:AL65"/>
    <mergeCell ref="AM65:AN65"/>
    <mergeCell ref="AO65:AP65"/>
    <mergeCell ref="P66:Q66"/>
    <mergeCell ref="R66:AL66"/>
    <mergeCell ref="AM66:AN66"/>
    <mergeCell ref="AO66:AP66"/>
    <mergeCell ref="P67:Q67"/>
    <mergeCell ref="R67:AL67"/>
    <mergeCell ref="AT75:AX75"/>
    <mergeCell ref="F77:T77"/>
    <mergeCell ref="P62:Q62"/>
    <mergeCell ref="R62:AL62"/>
    <mergeCell ref="AM62:AN62"/>
    <mergeCell ref="AO62:AP62"/>
    <mergeCell ref="P63:Q63"/>
    <mergeCell ref="R63:AL63"/>
    <mergeCell ref="AM63:AN63"/>
    <mergeCell ref="AO63:AP63"/>
    <mergeCell ref="P61:R61"/>
    <mergeCell ref="S61:AE61"/>
    <mergeCell ref="AF61:AJ61"/>
    <mergeCell ref="AK61:AP61"/>
    <mergeCell ref="D56:Y56"/>
    <mergeCell ref="AH56:BC56"/>
    <mergeCell ref="D57:Y57"/>
    <mergeCell ref="AH57:BC57"/>
    <mergeCell ref="D58:Y58"/>
    <mergeCell ref="AH58:BC58"/>
    <mergeCell ref="D59:Y59"/>
    <mergeCell ref="AH59:BC59"/>
    <mergeCell ref="D55:Y55"/>
    <mergeCell ref="AH55:BC55"/>
    <mergeCell ref="F53:T53"/>
    <mergeCell ref="U53:X53"/>
    <mergeCell ref="AJ53:AT53"/>
    <mergeCell ref="AU53:AX53"/>
    <mergeCell ref="AT51:AX51"/>
    <mergeCell ref="P41:Q41"/>
    <mergeCell ref="R41:AL41"/>
    <mergeCell ref="AM41:AN41"/>
    <mergeCell ref="AO41:AP41"/>
    <mergeCell ref="P42:Q42"/>
    <mergeCell ref="R42:AL42"/>
    <mergeCell ref="AM42:AN42"/>
    <mergeCell ref="AO42:AP42"/>
    <mergeCell ref="P43:Q43"/>
    <mergeCell ref="R43:AL43"/>
    <mergeCell ref="AM43:AN43"/>
    <mergeCell ref="AO43:AP43"/>
    <mergeCell ref="G45:O46"/>
    <mergeCell ref="P45:AL46"/>
    <mergeCell ref="P18:Q18"/>
    <mergeCell ref="R18:AL18"/>
    <mergeCell ref="AM18:AN18"/>
    <mergeCell ref="AO18:AP18"/>
    <mergeCell ref="P14:Q14"/>
    <mergeCell ref="R14:AL14"/>
    <mergeCell ref="AM14:AN14"/>
    <mergeCell ref="AO14:AP14"/>
    <mergeCell ref="P15:Q15"/>
    <mergeCell ref="R15:AL15"/>
    <mergeCell ref="AM15:AN15"/>
    <mergeCell ref="AO15:AP15"/>
    <mergeCell ref="P12:R12"/>
    <mergeCell ref="AF12:AJ12"/>
    <mergeCell ref="AK12:AP12"/>
    <mergeCell ref="P13:Q13"/>
    <mergeCell ref="R13:AL13"/>
    <mergeCell ref="AM13:AN13"/>
    <mergeCell ref="AO13:AP13"/>
    <mergeCell ref="D9:Y9"/>
    <mergeCell ref="AH9:BC9"/>
    <mergeCell ref="D10:Y10"/>
    <mergeCell ref="AH10:BC10"/>
    <mergeCell ref="S12:AE12"/>
    <mergeCell ref="H2:L2"/>
    <mergeCell ref="M2:AS2"/>
    <mergeCell ref="AT2:AX2"/>
    <mergeCell ref="F4:T4"/>
    <mergeCell ref="D6:Y6"/>
    <mergeCell ref="AH6:BC6"/>
    <mergeCell ref="D7:Y7"/>
    <mergeCell ref="AH7:BC7"/>
    <mergeCell ref="D8:Y8"/>
    <mergeCell ref="AH8:BC8"/>
    <mergeCell ref="U4:X4"/>
    <mergeCell ref="AJ4:AT4"/>
    <mergeCell ref="AU4:AX4"/>
    <mergeCell ref="H435:L435"/>
    <mergeCell ref="M435:AS435"/>
    <mergeCell ref="AT435:AX435"/>
    <mergeCell ref="F437:T437"/>
    <mergeCell ref="U437:X437"/>
    <mergeCell ref="AJ437:AT437"/>
    <mergeCell ref="AU437:AX437"/>
    <mergeCell ref="D439:Y439"/>
    <mergeCell ref="AH439:BC439"/>
    <mergeCell ref="D440:Y440"/>
    <mergeCell ref="AH440:BC440"/>
    <mergeCell ref="D441:Y441"/>
    <mergeCell ref="AH441:BC441"/>
    <mergeCell ref="D442:Y442"/>
    <mergeCell ref="AH442:BC442"/>
    <mergeCell ref="D443:Y443"/>
    <mergeCell ref="AH443:BC443"/>
    <mergeCell ref="P445:R445"/>
    <mergeCell ref="S445:AE445"/>
    <mergeCell ref="AF445:AJ445"/>
    <mergeCell ref="AK445:AP445"/>
    <mergeCell ref="P446:Q446"/>
    <mergeCell ref="R446:AL446"/>
    <mergeCell ref="AM446:AN446"/>
    <mergeCell ref="AO446:AP446"/>
    <mergeCell ref="P447:Q447"/>
    <mergeCell ref="R447:AL447"/>
    <mergeCell ref="AM447:AN447"/>
    <mergeCell ref="AO447:AP447"/>
    <mergeCell ref="P448:Q448"/>
    <mergeCell ref="R448:AL448"/>
    <mergeCell ref="AM448:AN448"/>
    <mergeCell ref="AO448:AP448"/>
    <mergeCell ref="G453:O454"/>
    <mergeCell ref="P453:AL454"/>
    <mergeCell ref="P449:Q449"/>
    <mergeCell ref="R449:AL449"/>
    <mergeCell ref="AM449:AN449"/>
    <mergeCell ref="AO449:AP449"/>
    <mergeCell ref="P450:Q450"/>
    <mergeCell ref="R450:AL450"/>
    <mergeCell ref="AM450:AN450"/>
    <mergeCell ref="AO450:AP450"/>
    <mergeCell ref="P451:Q451"/>
    <mergeCell ref="R451:AL451"/>
    <mergeCell ref="AM451:AN451"/>
    <mergeCell ref="AO451:AP451"/>
  </mergeCells>
  <conditionalFormatting sqref="P429:AL430 P405:AL406 P381:AL382 P357:AL358 P333:AL334 P309:AL310 P285:AL286 P261:AL262 P237:AL238 P213:AL214 P189:AL190 P165:AL166 P141:AL142 P117:AL118 P93:AL94 P69:AL70 P20:AL21 P45:AL46">
    <cfRule type="cellIs" dxfId="72" priority="44" stopIfTrue="1" operator="equal">
      <formula>0</formula>
    </cfRule>
  </conditionalFormatting>
  <conditionalFormatting sqref="AM427:AN427 AM403:AN403 AM379:AN379 AM355:AN355 AM331:AN331 AM307:AN307 AM283:AN283 AM259:AN259 AM235:AN235 AM211:AN211 AM187:AN187 AM163:AN163 AM139:AN139 AM115:AN115 AM91:AN91 AM67:AN67 AM18:AN18 AM43:AN43">
    <cfRule type="cellIs" dxfId="71" priority="42" stopIfTrue="1" operator="equal">
      <formula>200</formula>
    </cfRule>
  </conditionalFormatting>
  <conditionalFormatting sqref="P453:AL454">
    <cfRule type="cellIs" dxfId="70" priority="2" stopIfTrue="1" operator="equal">
      <formula>0</formula>
    </cfRule>
  </conditionalFormatting>
  <conditionalFormatting sqref="AM451:AN451">
    <cfRule type="cellIs" dxfId="69" priority="1" stopIfTrue="1" operator="equal">
      <formula>200</formula>
    </cfRule>
  </conditionalFormatting>
  <pageMargins left="0.23622047244094491" right="0.23622047244094491" top="0.35433070866141736" bottom="0.35433070866141736" header="0.31496062992125984" footer="0.31496062992125984"/>
  <pageSetup paperSize="9" orientation="landscape" horizontalDpi="4294967293" verticalDpi="300" r:id="rId1"/>
  <rowBreaks count="18" manualBreakCount="18">
    <brk id="24" max="16383" man="1"/>
    <brk id="48" max="16383" man="1"/>
    <brk id="72" max="16383" man="1"/>
    <brk id="96" max="16383" man="1"/>
    <brk id="120" max="16383" man="1"/>
    <brk id="144" max="16383" man="1"/>
    <brk id="168" max="16383" man="1"/>
    <brk id="192" max="16383" man="1"/>
    <brk id="216" max="16383" man="1"/>
    <brk id="240" max="16383" man="1"/>
    <brk id="264" max="16383" man="1"/>
    <brk id="288" max="16383" man="1"/>
    <brk id="312" max="16383" man="1"/>
    <brk id="336" max="16383" man="1"/>
    <brk id="360" max="16383" man="1"/>
    <brk id="384" max="16383" man="1"/>
    <brk id="408" max="16383" man="1"/>
    <brk id="4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6"/>
  <sheetViews>
    <sheetView tabSelected="1" topLeftCell="A23" workbookViewId="0">
      <selection activeCell="W29" sqref="W29:X29"/>
    </sheetView>
  </sheetViews>
  <sheetFormatPr baseColWidth="10" defaultColWidth="2" defaultRowHeight="15" x14ac:dyDescent="0.25"/>
  <cols>
    <col min="2" max="2" width="2.7109375" customWidth="1"/>
    <col min="19" max="19" width="2" customWidth="1"/>
    <col min="41" max="41" width="2" customWidth="1"/>
    <col min="44" max="44" width="3.7109375" bestFit="1" customWidth="1"/>
    <col min="65" max="65" width="2" customWidth="1"/>
    <col min="72" max="72" width="2.28515625" style="80" hidden="1" customWidth="1"/>
    <col min="73" max="73" width="2.42578125" style="80" hidden="1" customWidth="1"/>
    <col min="74" max="74" width="2.28515625" style="80" hidden="1" customWidth="1"/>
  </cols>
  <sheetData>
    <row r="1" spans="1:74" ht="21" x14ac:dyDescent="0.35">
      <c r="A1" s="206">
        <f>sélections!A1</f>
        <v>3</v>
      </c>
      <c r="B1" s="206">
        <f>sélections!B1</f>
        <v>0</v>
      </c>
      <c r="C1" s="209" t="str">
        <f>sélections!C1</f>
        <v>Semaine du 2 &amp; 3 octobre2015</v>
      </c>
      <c r="D1" s="209">
        <f>sélections!D1</f>
        <v>0</v>
      </c>
      <c r="E1" s="209">
        <f>sélections!E1</f>
        <v>0</v>
      </c>
      <c r="F1" s="209">
        <f>sélections!F1</f>
        <v>0</v>
      </c>
      <c r="G1" s="209">
        <f>sélections!G1</f>
        <v>0</v>
      </c>
      <c r="H1" s="209">
        <f>sélections!H1</f>
        <v>0</v>
      </c>
      <c r="I1" s="209">
        <f>sélections!I1</f>
        <v>0</v>
      </c>
      <c r="J1" s="209">
        <f>sélections!J1</f>
        <v>0</v>
      </c>
      <c r="K1" s="209">
        <f>sélections!K1</f>
        <v>0</v>
      </c>
      <c r="L1" s="209">
        <f>sélections!L1</f>
        <v>0</v>
      </c>
      <c r="M1" s="209">
        <f>sélections!M1</f>
        <v>0</v>
      </c>
      <c r="N1" s="209">
        <f>sélections!N1</f>
        <v>0</v>
      </c>
      <c r="O1" s="209">
        <f>sélections!O1</f>
        <v>0</v>
      </c>
      <c r="P1" s="209">
        <f>sélections!P1</f>
        <v>0</v>
      </c>
      <c r="Q1" s="209">
        <f>sélections!Q1</f>
        <v>0</v>
      </c>
      <c r="R1" s="209">
        <f>sélections!R1</f>
        <v>0</v>
      </c>
      <c r="S1" s="209">
        <f>sélections!S1</f>
        <v>0</v>
      </c>
      <c r="T1" s="209">
        <f>sélections!T1</f>
        <v>0</v>
      </c>
      <c r="U1" s="209">
        <f>sélections!U1</f>
        <v>0</v>
      </c>
      <c r="V1" s="209">
        <f>sélections!V1</f>
        <v>0</v>
      </c>
      <c r="W1" s="209">
        <f>sélections!W1</f>
        <v>0</v>
      </c>
      <c r="X1" s="209">
        <f>sélections!X1</f>
        <v>0</v>
      </c>
      <c r="Y1" s="209">
        <f>sélections!Y1</f>
        <v>0</v>
      </c>
      <c r="Z1" s="209">
        <f>sélections!AA1</f>
        <v>0</v>
      </c>
      <c r="AA1" s="209">
        <f>sélections!AB1</f>
        <v>0</v>
      </c>
      <c r="AB1" s="209">
        <f>sélections!AC1</f>
        <v>0</v>
      </c>
      <c r="AC1" s="209">
        <f>sélections!AD1</f>
        <v>0</v>
      </c>
      <c r="AD1" s="209">
        <f>sélections!AE1</f>
        <v>0</v>
      </c>
      <c r="AE1" s="209">
        <f>sélections!AF1</f>
        <v>0</v>
      </c>
      <c r="AF1" s="209">
        <f>sélections!AG1</f>
        <v>0</v>
      </c>
      <c r="AG1" s="209">
        <f>sélections!AH1</f>
        <v>0</v>
      </c>
      <c r="AH1" s="209">
        <f>sélections!AI1</f>
        <v>0</v>
      </c>
      <c r="AI1" s="209">
        <f>sélections!AJ1</f>
        <v>0</v>
      </c>
      <c r="AJ1" s="209">
        <f>sélections!AK1</f>
        <v>0</v>
      </c>
      <c r="AK1" s="209">
        <f>sélections!AL1</f>
        <v>0</v>
      </c>
      <c r="AL1" s="209">
        <f>sélections!AM1</f>
        <v>0</v>
      </c>
      <c r="AM1" s="209">
        <f>sélections!AN1</f>
        <v>0</v>
      </c>
      <c r="AN1" s="209">
        <f>sélections!AO1</f>
        <v>0</v>
      </c>
      <c r="AO1" s="209">
        <f>sélections!AP1</f>
        <v>0</v>
      </c>
      <c r="AP1" s="209">
        <f>sélections!AQ1</f>
        <v>0</v>
      </c>
      <c r="AQ1" s="209">
        <f>sélections!AR1</f>
        <v>0</v>
      </c>
      <c r="AR1" s="209">
        <f>sélections!AS1</f>
        <v>0</v>
      </c>
      <c r="AS1" s="209">
        <f>sélections!AT1</f>
        <v>0</v>
      </c>
      <c r="AT1" s="209">
        <f>sélections!AU1</f>
        <v>0</v>
      </c>
      <c r="AU1" s="209">
        <f>sélections!AV1</f>
        <v>0</v>
      </c>
      <c r="AV1" s="209">
        <f>sélections!AX1</f>
        <v>0</v>
      </c>
      <c r="AW1" s="209">
        <f>sélections!AY1</f>
        <v>0</v>
      </c>
      <c r="AX1" s="209">
        <f>sélections!AZ1</f>
        <v>0</v>
      </c>
      <c r="AY1" s="209">
        <f>sélections!BA1</f>
        <v>0</v>
      </c>
      <c r="AZ1" s="209">
        <f>sélections!BB1</f>
        <v>0</v>
      </c>
      <c r="BA1" s="209">
        <f>sélections!BC1</f>
        <v>0</v>
      </c>
      <c r="BB1" s="209">
        <f>sélections!BD1</f>
        <v>0</v>
      </c>
      <c r="BC1" s="209">
        <f>sélections!BE1</f>
        <v>0</v>
      </c>
      <c r="BD1" s="209">
        <f>sélections!BF1</f>
        <v>0</v>
      </c>
      <c r="BE1" s="209">
        <f>sélections!BG1</f>
        <v>0</v>
      </c>
      <c r="BF1" s="209">
        <f>sélections!BH1</f>
        <v>0</v>
      </c>
      <c r="BG1" s="209">
        <f>sélections!BI1</f>
        <v>0</v>
      </c>
      <c r="BH1" s="209">
        <f>sélections!BJ1</f>
        <v>0</v>
      </c>
      <c r="BI1" s="209">
        <f>sélections!BK1</f>
        <v>0</v>
      </c>
      <c r="BJ1" s="209">
        <f>sélections!BL1</f>
        <v>0</v>
      </c>
      <c r="BK1" s="209">
        <f>sélections!BM1</f>
        <v>0</v>
      </c>
      <c r="BL1" s="209">
        <f>sélections!BN1</f>
        <v>0</v>
      </c>
      <c r="BM1" s="209">
        <f>sélections!BO1</f>
        <v>0</v>
      </c>
      <c r="BN1" s="209">
        <f>sélections!BP1</f>
        <v>0</v>
      </c>
      <c r="BO1" s="209">
        <f>sélections!BQ1</f>
        <v>0</v>
      </c>
      <c r="BP1" s="209">
        <f>sélections!BR1</f>
        <v>0</v>
      </c>
      <c r="BQ1" s="209">
        <f>sélections!BS1</f>
        <v>0</v>
      </c>
      <c r="BR1" s="209">
        <f>sélections!BT1</f>
        <v>0</v>
      </c>
      <c r="BS1" s="55"/>
    </row>
    <row r="2" spans="1:74" ht="18.75" x14ac:dyDescent="0.3">
      <c r="A2" s="200" t="str">
        <f>sélections!A2</f>
        <v>DAMES</v>
      </c>
      <c r="B2" s="200">
        <f>sélections!B2</f>
        <v>0</v>
      </c>
      <c r="C2" s="200">
        <f>sélections!C2</f>
        <v>0</v>
      </c>
      <c r="D2" s="200">
        <f>sélections!D2</f>
        <v>0</v>
      </c>
      <c r="E2" s="200">
        <f>sélections!E2</f>
        <v>0</v>
      </c>
      <c r="F2" s="200">
        <f>sélections!F2</f>
        <v>0</v>
      </c>
      <c r="G2" s="200">
        <f>sélections!G2</f>
        <v>0</v>
      </c>
      <c r="H2" s="200">
        <f>sélections!H2</f>
        <v>0</v>
      </c>
      <c r="I2" s="200">
        <f>sélections!I2</f>
        <v>0</v>
      </c>
      <c r="J2" s="200">
        <f>sélections!J2</f>
        <v>0</v>
      </c>
      <c r="K2" s="200">
        <f>sélections!K2</f>
        <v>0</v>
      </c>
      <c r="L2" s="200">
        <f>sélections!L2</f>
        <v>0</v>
      </c>
      <c r="M2" s="200">
        <f>sélections!M2</f>
        <v>0</v>
      </c>
      <c r="N2" s="200">
        <f>sélections!N2</f>
        <v>0</v>
      </c>
      <c r="O2" s="200">
        <f>sélections!O2</f>
        <v>0</v>
      </c>
      <c r="P2" s="200">
        <f>sélections!P2</f>
        <v>0</v>
      </c>
      <c r="Q2" s="200">
        <f>sélections!Q2</f>
        <v>0</v>
      </c>
      <c r="R2" s="200">
        <f>sélections!R2</f>
        <v>0</v>
      </c>
      <c r="S2" s="200">
        <f>sélections!S2</f>
        <v>0</v>
      </c>
      <c r="T2" s="200">
        <f>sélections!T2</f>
        <v>0</v>
      </c>
      <c r="U2" s="200">
        <f>sélections!U2</f>
        <v>0</v>
      </c>
      <c r="V2" s="200">
        <f>sélections!V2</f>
        <v>0</v>
      </c>
      <c r="W2" s="200">
        <f>sélections!W2</f>
        <v>0</v>
      </c>
      <c r="X2" s="200">
        <f>sélections!X2</f>
        <v>0</v>
      </c>
      <c r="Y2" s="200">
        <f>sélections!Y2</f>
        <v>0</v>
      </c>
      <c r="Z2" s="200">
        <f>sélections!AA2</f>
        <v>0</v>
      </c>
      <c r="AA2" s="200">
        <f>sélections!AB2</f>
        <v>0</v>
      </c>
      <c r="AB2" s="200">
        <f>sélections!AC2</f>
        <v>0</v>
      </c>
      <c r="AC2" s="200">
        <f>sélections!AD2</f>
        <v>0</v>
      </c>
      <c r="AD2" s="200">
        <f>sélections!AE2</f>
        <v>0</v>
      </c>
      <c r="AE2" s="200">
        <f>sélections!AF2</f>
        <v>0</v>
      </c>
      <c r="AF2" s="200">
        <f>sélections!AG2</f>
        <v>0</v>
      </c>
      <c r="AG2" s="200">
        <f>sélections!AH2</f>
        <v>0</v>
      </c>
      <c r="AH2" s="200">
        <f>sélections!AI2</f>
        <v>0</v>
      </c>
      <c r="AI2" s="200">
        <f>sélections!AJ2</f>
        <v>0</v>
      </c>
      <c r="AJ2" s="200">
        <f>sélections!AK2</f>
        <v>0</v>
      </c>
      <c r="AK2" s="200">
        <f>sélections!AL2</f>
        <v>0</v>
      </c>
      <c r="AL2" s="200">
        <f>sélections!AM2</f>
        <v>0</v>
      </c>
      <c r="AM2" s="200">
        <f>sélections!AN2</f>
        <v>0</v>
      </c>
      <c r="AN2" s="200">
        <f>sélections!AO2</f>
        <v>0</v>
      </c>
      <c r="AO2" s="200">
        <f>sélections!AP2</f>
        <v>0</v>
      </c>
      <c r="AP2" s="200">
        <f>sélections!AQ2</f>
        <v>0</v>
      </c>
      <c r="AQ2" s="200">
        <f>sélections!AR2</f>
        <v>0</v>
      </c>
      <c r="AR2" s="200">
        <f>sélections!AS2</f>
        <v>0</v>
      </c>
      <c r="AS2" s="200">
        <f>sélections!AT2</f>
        <v>0</v>
      </c>
      <c r="AT2" s="200">
        <f>sélections!AU2</f>
        <v>0</v>
      </c>
      <c r="AU2" s="200">
        <f>sélections!AV2</f>
        <v>0</v>
      </c>
      <c r="AV2" s="200">
        <f>sélections!AX2</f>
        <v>0</v>
      </c>
      <c r="AW2" s="200">
        <f>sélections!AY2</f>
        <v>0</v>
      </c>
      <c r="AX2" s="200">
        <f>sélections!AZ2</f>
        <v>0</v>
      </c>
      <c r="AY2" s="200">
        <f>sélections!BA2</f>
        <v>0</v>
      </c>
      <c r="AZ2" s="200">
        <f>sélections!BB2</f>
        <v>0</v>
      </c>
      <c r="BA2" s="200">
        <f>sélections!BC2</f>
        <v>0</v>
      </c>
      <c r="BB2" s="200">
        <f>sélections!BD2</f>
        <v>0</v>
      </c>
      <c r="BC2" s="200">
        <f>sélections!BE2</f>
        <v>0</v>
      </c>
      <c r="BD2" s="200">
        <f>sélections!BF2</f>
        <v>0</v>
      </c>
      <c r="BE2" s="200">
        <f>sélections!BG2</f>
        <v>0</v>
      </c>
      <c r="BF2" s="200">
        <f>sélections!BH2</f>
        <v>0</v>
      </c>
      <c r="BG2" s="200">
        <f>sélections!BI2</f>
        <v>0</v>
      </c>
      <c r="BH2" s="200">
        <f>sélections!BJ2</f>
        <v>0</v>
      </c>
      <c r="BI2" s="200">
        <f>sélections!BK2</f>
        <v>0</v>
      </c>
      <c r="BJ2" s="200">
        <f>sélections!BL2</f>
        <v>0</v>
      </c>
      <c r="BK2" s="200">
        <f>sélections!BM2</f>
        <v>0</v>
      </c>
      <c r="BL2" s="200">
        <f>sélections!BN2</f>
        <v>0</v>
      </c>
      <c r="BM2" s="200">
        <f>sélections!BO2</f>
        <v>0</v>
      </c>
      <c r="BN2" s="200">
        <f>sélections!BP2</f>
        <v>0</v>
      </c>
      <c r="BO2" s="200">
        <f>sélections!BQ2</f>
        <v>0</v>
      </c>
      <c r="BP2" s="200">
        <f>sélections!BR2</f>
        <v>0</v>
      </c>
      <c r="BQ2" s="200">
        <f>sélections!BS2</f>
        <v>0</v>
      </c>
      <c r="BR2" s="200">
        <f>sélections!BT2</f>
        <v>0</v>
      </c>
      <c r="BS2" s="200" t="e">
        <f>sélections!#REF!</f>
        <v>#REF!</v>
      </c>
    </row>
    <row r="3" spans="1:74" ht="15.75" thickBot="1" x14ac:dyDescent="0.3">
      <c r="A3" s="69"/>
      <c r="J3" s="9"/>
    </row>
    <row r="4" spans="1:74" ht="15.75" thickBot="1" x14ac:dyDescent="0.3">
      <c r="A4" s="61"/>
      <c r="B4" s="171" t="str">
        <f>sélections!B5</f>
        <v>TT ASTERIX SAINT-MARC C - LA CIPALE A</v>
      </c>
      <c r="C4" s="172">
        <f>sélections!C5</f>
        <v>0</v>
      </c>
      <c r="D4" s="172">
        <f>sélections!D5</f>
        <v>0</v>
      </c>
      <c r="E4" s="172">
        <f>sélections!E5</f>
        <v>0</v>
      </c>
      <c r="F4" s="172">
        <f>sélections!F5</f>
        <v>0</v>
      </c>
      <c r="G4" s="172">
        <f>sélections!G5</f>
        <v>0</v>
      </c>
      <c r="H4" s="172">
        <f>sélections!H5</f>
        <v>0</v>
      </c>
      <c r="I4" s="172">
        <f>sélections!I5</f>
        <v>0</v>
      </c>
      <c r="J4" s="172">
        <f>sélections!J5</f>
        <v>0</v>
      </c>
      <c r="K4" s="172">
        <f>sélections!K5</f>
        <v>0</v>
      </c>
      <c r="L4" s="172">
        <f>sélections!L5</f>
        <v>0</v>
      </c>
      <c r="M4" s="172">
        <f>sélections!M5</f>
        <v>0</v>
      </c>
      <c r="N4" s="172">
        <f>sélections!N5</f>
        <v>0</v>
      </c>
      <c r="O4" s="172">
        <f>sélections!O5</f>
        <v>0</v>
      </c>
      <c r="P4" s="172">
        <f>sélections!P5</f>
        <v>0</v>
      </c>
      <c r="Q4" s="172">
        <f>sélections!Q5</f>
        <v>0</v>
      </c>
      <c r="R4" s="172">
        <f>sélections!R5</f>
        <v>0</v>
      </c>
      <c r="S4" s="172">
        <f>sélections!S5</f>
        <v>0</v>
      </c>
      <c r="T4" s="172">
        <f>sélections!T5</f>
        <v>0</v>
      </c>
      <c r="U4" s="172">
        <f>sélections!U5</f>
        <v>0</v>
      </c>
      <c r="V4" s="172">
        <f>sélections!V5</f>
        <v>0</v>
      </c>
      <c r="W4" s="172">
        <f>sélections!W5</f>
        <v>0</v>
      </c>
      <c r="X4" s="173">
        <f>sélections!X5</f>
        <v>0</v>
      </c>
      <c r="Y4" s="10"/>
      <c r="Z4" s="171" t="str">
        <f>sélections!AA5</f>
        <v>PCBV MONT A - LA CIPALE B</v>
      </c>
      <c r="AA4" s="172">
        <f>sélections!AB5</f>
        <v>0</v>
      </c>
      <c r="AB4" s="172">
        <f>sélections!AC5</f>
        <v>0</v>
      </c>
      <c r="AC4" s="172">
        <f>sélections!AD5</f>
        <v>0</v>
      </c>
      <c r="AD4" s="172">
        <f>sélections!AE5</f>
        <v>0</v>
      </c>
      <c r="AE4" s="172">
        <f>sélections!AF5</f>
        <v>0</v>
      </c>
      <c r="AF4" s="172">
        <f>sélections!AG5</f>
        <v>0</v>
      </c>
      <c r="AG4" s="172">
        <f>sélections!AH5</f>
        <v>0</v>
      </c>
      <c r="AH4" s="172">
        <f>sélections!AI5</f>
        <v>0</v>
      </c>
      <c r="AI4" s="172">
        <f>sélections!AJ5</f>
        <v>0</v>
      </c>
      <c r="AJ4" s="172">
        <f>sélections!AK5</f>
        <v>0</v>
      </c>
      <c r="AK4" s="172">
        <f>sélections!AL5</f>
        <v>0</v>
      </c>
      <c r="AL4" s="172">
        <f>sélections!AM5</f>
        <v>0</v>
      </c>
      <c r="AM4" s="172">
        <f>sélections!AN5</f>
        <v>0</v>
      </c>
      <c r="AN4" s="172">
        <f>sélections!AO5</f>
        <v>0</v>
      </c>
      <c r="AO4" s="172">
        <f>sélections!AP5</f>
        <v>0</v>
      </c>
      <c r="AP4" s="172">
        <f>sélections!AQ5</f>
        <v>0</v>
      </c>
      <c r="AQ4" s="172">
        <f>sélections!AR5</f>
        <v>0</v>
      </c>
      <c r="AR4" s="172">
        <f>sélections!AS5</f>
        <v>0</v>
      </c>
      <c r="AS4" s="172">
        <f>sélections!AT5</f>
        <v>0</v>
      </c>
      <c r="AT4" s="173">
        <f>sélections!AU5</f>
        <v>0</v>
      </c>
      <c r="AU4" s="10"/>
      <c r="BS4" s="10"/>
      <c r="BT4" s="80" t="s">
        <v>1560</v>
      </c>
      <c r="BU4" s="80" t="s">
        <v>97</v>
      </c>
      <c r="BV4" s="80" t="s">
        <v>8</v>
      </c>
    </row>
    <row r="5" spans="1:74" ht="16.5" thickBot="1" x14ac:dyDescent="0.3">
      <c r="A5" s="61"/>
      <c r="B5" s="174" t="str">
        <f>sélections!B6</f>
        <v>3C</v>
      </c>
      <c r="C5" s="175">
        <f>sélections!C6</f>
        <v>0</v>
      </c>
      <c r="D5" s="317" t="s">
        <v>1561</v>
      </c>
      <c r="E5" s="312"/>
      <c r="F5" s="312"/>
      <c r="G5" s="312"/>
      <c r="H5" s="312">
        <v>1</v>
      </c>
      <c r="I5" s="312"/>
      <c r="J5" s="312"/>
      <c r="K5" s="312"/>
      <c r="L5" s="312"/>
      <c r="M5" s="312"/>
      <c r="N5" s="79" t="s">
        <v>520</v>
      </c>
      <c r="O5" s="312">
        <v>9</v>
      </c>
      <c r="P5" s="312"/>
      <c r="Q5" s="312"/>
      <c r="R5" s="312"/>
      <c r="S5" s="312"/>
      <c r="T5" s="313"/>
      <c r="U5" s="179" t="str">
        <f>sélections!U6</f>
        <v>CL</v>
      </c>
      <c r="V5" s="180">
        <f>sélections!V6</f>
        <v>0</v>
      </c>
      <c r="W5" s="334" t="s">
        <v>1562</v>
      </c>
      <c r="X5" s="335">
        <f>sélections!X6</f>
        <v>0</v>
      </c>
      <c r="Y5" s="61"/>
      <c r="Z5" s="174" t="str">
        <f>sélections!AA6</f>
        <v>4D</v>
      </c>
      <c r="AA5" s="175">
        <f>sélections!AB6</f>
        <v>0</v>
      </c>
      <c r="AB5" s="317" t="s">
        <v>1561</v>
      </c>
      <c r="AC5" s="312"/>
      <c r="AD5" s="312"/>
      <c r="AE5" s="312"/>
      <c r="AF5" s="312">
        <v>10</v>
      </c>
      <c r="AG5" s="312"/>
      <c r="AH5" s="312"/>
      <c r="AI5" s="312"/>
      <c r="AJ5" s="312"/>
      <c r="AK5" s="312"/>
      <c r="AL5" s="79" t="s">
        <v>520</v>
      </c>
      <c r="AM5" s="312">
        <v>0</v>
      </c>
      <c r="AN5" s="312"/>
      <c r="AO5" s="312"/>
      <c r="AP5" s="312"/>
      <c r="AQ5" s="312"/>
      <c r="AR5" s="313"/>
      <c r="AS5" s="334" t="s">
        <v>1562</v>
      </c>
      <c r="AT5" s="335" t="str">
        <f>sélections!AT6</f>
        <v>LF</v>
      </c>
      <c r="AU5" s="54"/>
      <c r="BS5" s="57"/>
      <c r="BT5" s="80">
        <f>IF($H5&gt;8,1,0)+IF($AF5&gt;8,1,0)</f>
        <v>1</v>
      </c>
      <c r="BU5" s="80">
        <f>IF($H5=8,1,0)+IF($AF5=8,1,0)</f>
        <v>0</v>
      </c>
      <c r="BV5" s="80">
        <f>IF($H5&lt;8,1,0)+IF($AF5&lt;8,1,0)</f>
        <v>1</v>
      </c>
    </row>
    <row r="6" spans="1:74" ht="18" x14ac:dyDescent="0.25">
      <c r="A6" s="59"/>
      <c r="B6" s="165">
        <f>sélections!B7</f>
        <v>1</v>
      </c>
      <c r="C6" s="166">
        <f>sélections!C7</f>
        <v>0</v>
      </c>
      <c r="D6" s="331" t="str">
        <f>sélections!D7</f>
        <v>RADELET PAULINE (5)</v>
      </c>
      <c r="E6" s="332">
        <f>sélections!E7</f>
        <v>0</v>
      </c>
      <c r="F6" s="332">
        <f>sélections!F7</f>
        <v>0</v>
      </c>
      <c r="G6" s="332">
        <f>sélections!G7</f>
        <v>0</v>
      </c>
      <c r="H6" s="332">
        <f>sélections!H7</f>
        <v>0</v>
      </c>
      <c r="I6" s="332">
        <f>sélections!I7</f>
        <v>0</v>
      </c>
      <c r="J6" s="332">
        <f>sélections!J7</f>
        <v>0</v>
      </c>
      <c r="K6" s="332">
        <f>sélections!K7</f>
        <v>0</v>
      </c>
      <c r="L6" s="332">
        <f>sélections!L7</f>
        <v>0</v>
      </c>
      <c r="M6" s="332">
        <f>sélections!M7</f>
        <v>0</v>
      </c>
      <c r="N6" s="332">
        <f>sélections!N7</f>
        <v>0</v>
      </c>
      <c r="O6" s="332">
        <f>sélections!O7</f>
        <v>0</v>
      </c>
      <c r="P6" s="332">
        <f>sélections!P7</f>
        <v>0</v>
      </c>
      <c r="Q6" s="332">
        <f>sélections!Q7</f>
        <v>0</v>
      </c>
      <c r="R6" s="333">
        <f>sélections!R7</f>
        <v>0</v>
      </c>
      <c r="S6" s="339" t="s">
        <v>1379</v>
      </c>
      <c r="T6" s="340"/>
      <c r="U6" s="152" t="str">
        <f>sélections!U7</f>
        <v>C6</v>
      </c>
      <c r="V6" s="153">
        <f>sélections!V7</f>
        <v>0</v>
      </c>
      <c r="W6" s="329">
        <v>3</v>
      </c>
      <c r="X6" s="330">
        <f>sélections!X7</f>
        <v>0</v>
      </c>
      <c r="Y6" s="52"/>
      <c r="Z6" s="165">
        <f>sélections!AA7</f>
        <v>1</v>
      </c>
      <c r="AA6" s="166">
        <f>sélections!AB7</f>
        <v>0</v>
      </c>
      <c r="AB6" s="331" t="str">
        <f>sélections!AC7</f>
        <v>JOUAN TIPHAINE (14)</v>
      </c>
      <c r="AC6" s="332">
        <f>sélections!AD7</f>
        <v>0</v>
      </c>
      <c r="AD6" s="332">
        <f>sélections!AE7</f>
        <v>0</v>
      </c>
      <c r="AE6" s="332">
        <f>sélections!AF7</f>
        <v>0</v>
      </c>
      <c r="AF6" s="332">
        <f>sélections!AG7</f>
        <v>0</v>
      </c>
      <c r="AG6" s="332">
        <f>sélections!AH7</f>
        <v>0</v>
      </c>
      <c r="AH6" s="332">
        <f>sélections!AI7</f>
        <v>0</v>
      </c>
      <c r="AI6" s="332">
        <f>sélections!AJ7</f>
        <v>0</v>
      </c>
      <c r="AJ6" s="332">
        <f>sélections!AK7</f>
        <v>0</v>
      </c>
      <c r="AK6" s="332">
        <f>sélections!AL7</f>
        <v>0</v>
      </c>
      <c r="AL6" s="332">
        <f>sélections!AM7</f>
        <v>0</v>
      </c>
      <c r="AM6" s="332">
        <f>sélections!AN7</f>
        <v>0</v>
      </c>
      <c r="AN6" s="332">
        <f>sélections!AO7</f>
        <v>0</v>
      </c>
      <c r="AO6" s="339" t="s">
        <v>1379</v>
      </c>
      <c r="AP6" s="340"/>
      <c r="AQ6" s="152" t="str">
        <f>sélections!AR7</f>
        <v>NC</v>
      </c>
      <c r="AR6" s="153">
        <f>sélections!AS7</f>
        <v>0</v>
      </c>
      <c r="AS6" s="329">
        <v>0</v>
      </c>
      <c r="AT6" s="330">
        <f>sélections!AT7</f>
        <v>12</v>
      </c>
      <c r="AU6" s="52"/>
      <c r="BS6" s="53"/>
    </row>
    <row r="7" spans="1:74" ht="18" x14ac:dyDescent="0.25">
      <c r="A7" s="59"/>
      <c r="B7" s="169">
        <f>sélections!B8</f>
        <v>2</v>
      </c>
      <c r="C7" s="170">
        <f>sélections!C8</f>
        <v>0</v>
      </c>
      <c r="D7" s="331" t="str">
        <f>sélections!D8</f>
        <v>ROME BRIGITTE (8)</v>
      </c>
      <c r="E7" s="332">
        <f>sélections!E8</f>
        <v>0</v>
      </c>
      <c r="F7" s="332">
        <f>sélections!F8</f>
        <v>0</v>
      </c>
      <c r="G7" s="332">
        <f>sélections!G8</f>
        <v>0</v>
      </c>
      <c r="H7" s="332">
        <f>sélections!H8</f>
        <v>0</v>
      </c>
      <c r="I7" s="332">
        <f>sélections!I8</f>
        <v>0</v>
      </c>
      <c r="J7" s="332">
        <f>sélections!J8</f>
        <v>0</v>
      </c>
      <c r="K7" s="332">
        <f>sélections!K8</f>
        <v>0</v>
      </c>
      <c r="L7" s="332">
        <f>sélections!L8</f>
        <v>0</v>
      </c>
      <c r="M7" s="332">
        <f>sélections!M8</f>
        <v>0</v>
      </c>
      <c r="N7" s="332">
        <f>sélections!N8</f>
        <v>0</v>
      </c>
      <c r="O7" s="332">
        <f>sélections!O8</f>
        <v>0</v>
      </c>
      <c r="P7" s="332">
        <f>sélections!P8</f>
        <v>0</v>
      </c>
      <c r="Q7" s="332">
        <f>sélections!Q8</f>
        <v>0</v>
      </c>
      <c r="R7" s="333">
        <f>sélections!R8</f>
        <v>0</v>
      </c>
      <c r="S7" s="339" t="s">
        <v>1381</v>
      </c>
      <c r="T7" s="340"/>
      <c r="U7" s="152" t="str">
        <f>sélections!U8</f>
        <v>D2</v>
      </c>
      <c r="V7" s="153">
        <f>sélections!V8</f>
        <v>0</v>
      </c>
      <c r="W7" s="329">
        <v>2</v>
      </c>
      <c r="X7" s="330">
        <f>sélections!X8</f>
        <v>0</v>
      </c>
      <c r="Y7" s="52"/>
      <c r="Z7" s="169">
        <f>sélections!AA8</f>
        <v>2</v>
      </c>
      <c r="AA7" s="170">
        <f>sélections!AB8</f>
        <v>0</v>
      </c>
      <c r="AB7" s="331" t="str">
        <f>sélections!AC8</f>
        <v>TURBANG HELENE (14)</v>
      </c>
      <c r="AC7" s="332">
        <f>sélections!AD8</f>
        <v>0</v>
      </c>
      <c r="AD7" s="332">
        <f>sélections!AE8</f>
        <v>0</v>
      </c>
      <c r="AE7" s="332">
        <f>sélections!AF8</f>
        <v>0</v>
      </c>
      <c r="AF7" s="332">
        <f>sélections!AG8</f>
        <v>0</v>
      </c>
      <c r="AG7" s="332">
        <f>sélections!AH8</f>
        <v>0</v>
      </c>
      <c r="AH7" s="332">
        <f>sélections!AI8</f>
        <v>0</v>
      </c>
      <c r="AI7" s="332">
        <f>sélections!AJ8</f>
        <v>0</v>
      </c>
      <c r="AJ7" s="332">
        <f>sélections!AK8</f>
        <v>0</v>
      </c>
      <c r="AK7" s="332">
        <f>sélections!AL8</f>
        <v>0</v>
      </c>
      <c r="AL7" s="332">
        <f>sélections!AM8</f>
        <v>0</v>
      </c>
      <c r="AM7" s="332">
        <f>sélections!AN8</f>
        <v>0</v>
      </c>
      <c r="AN7" s="332">
        <f>sélections!AO8</f>
        <v>0</v>
      </c>
      <c r="AO7" s="339" t="s">
        <v>1381</v>
      </c>
      <c r="AP7" s="340"/>
      <c r="AQ7" s="152" t="str">
        <f>sélections!AR8</f>
        <v>NC</v>
      </c>
      <c r="AR7" s="153">
        <f>sélections!AS8</f>
        <v>0</v>
      </c>
      <c r="AS7" s="329">
        <v>0</v>
      </c>
      <c r="AT7" s="330">
        <f>sélections!AT8</f>
        <v>14</v>
      </c>
      <c r="AU7" s="52"/>
      <c r="BS7" s="53"/>
    </row>
    <row r="8" spans="1:74" ht="18.75" thickBot="1" x14ac:dyDescent="0.3">
      <c r="A8" s="59"/>
      <c r="B8" s="320">
        <f>sélections!B9</f>
        <v>3</v>
      </c>
      <c r="C8" s="321">
        <f>sélections!C9</f>
        <v>0</v>
      </c>
      <c r="D8" s="322" t="str">
        <f>sélections!D9</f>
        <v>DESMETTE CELINE (8)</v>
      </c>
      <c r="E8" s="323">
        <f>sélections!E9</f>
        <v>0</v>
      </c>
      <c r="F8" s="323">
        <f>sélections!F9</f>
        <v>0</v>
      </c>
      <c r="G8" s="323">
        <f>sélections!G9</f>
        <v>0</v>
      </c>
      <c r="H8" s="323">
        <f>sélections!H9</f>
        <v>0</v>
      </c>
      <c r="I8" s="323">
        <f>sélections!I9</f>
        <v>0</v>
      </c>
      <c r="J8" s="323">
        <f>sélections!J9</f>
        <v>0</v>
      </c>
      <c r="K8" s="323">
        <f>sélections!K9</f>
        <v>0</v>
      </c>
      <c r="L8" s="323">
        <f>sélections!L9</f>
        <v>0</v>
      </c>
      <c r="M8" s="323">
        <f>sélections!M9</f>
        <v>0</v>
      </c>
      <c r="N8" s="323">
        <f>sélections!N9</f>
        <v>0</v>
      </c>
      <c r="O8" s="323">
        <f>sélections!O9</f>
        <v>0</v>
      </c>
      <c r="P8" s="323">
        <f>sélections!P9</f>
        <v>0</v>
      </c>
      <c r="Q8" s="323">
        <f>sélections!Q9</f>
        <v>0</v>
      </c>
      <c r="R8" s="324">
        <f>sélections!R9</f>
        <v>0</v>
      </c>
      <c r="S8" s="336" t="s">
        <v>1381</v>
      </c>
      <c r="T8" s="337"/>
      <c r="U8" s="327" t="str">
        <f>sélections!U9</f>
        <v>D2</v>
      </c>
      <c r="V8" s="328">
        <f>sélections!V9</f>
        <v>0</v>
      </c>
      <c r="W8" s="318">
        <v>3</v>
      </c>
      <c r="X8" s="319">
        <f>sélections!X9</f>
        <v>0</v>
      </c>
      <c r="Y8" s="52"/>
      <c r="Z8" s="320">
        <f>sélections!AA9</f>
        <v>3</v>
      </c>
      <c r="AA8" s="321">
        <f>sélections!AB9</f>
        <v>0</v>
      </c>
      <c r="AB8" s="322" t="str">
        <f>sélections!AC9</f>
        <v>MAILLEUX ANOUK (14)</v>
      </c>
      <c r="AC8" s="323">
        <f>sélections!AD9</f>
        <v>0</v>
      </c>
      <c r="AD8" s="323">
        <f>sélections!AE9</f>
        <v>0</v>
      </c>
      <c r="AE8" s="323">
        <f>sélections!AF9</f>
        <v>0</v>
      </c>
      <c r="AF8" s="323">
        <f>sélections!AG9</f>
        <v>0</v>
      </c>
      <c r="AG8" s="323">
        <f>sélections!AH9</f>
        <v>0</v>
      </c>
      <c r="AH8" s="323">
        <f>sélections!AI9</f>
        <v>0</v>
      </c>
      <c r="AI8" s="323">
        <f>sélections!AJ9</f>
        <v>0</v>
      </c>
      <c r="AJ8" s="323">
        <f>sélections!AK9</f>
        <v>0</v>
      </c>
      <c r="AK8" s="323">
        <f>sélections!AL9</f>
        <v>0</v>
      </c>
      <c r="AL8" s="323">
        <f>sélections!AM9</f>
        <v>0</v>
      </c>
      <c r="AM8" s="323">
        <f>sélections!AN9</f>
        <v>0</v>
      </c>
      <c r="AN8" s="323">
        <f>sélections!AO9</f>
        <v>0</v>
      </c>
      <c r="AO8" s="336" t="s">
        <v>1381</v>
      </c>
      <c r="AP8" s="337"/>
      <c r="AQ8" s="327" t="str">
        <f>sélections!AR9</f>
        <v>NC</v>
      </c>
      <c r="AR8" s="328">
        <f>sélections!AS9</f>
        <v>0</v>
      </c>
      <c r="AS8" s="318">
        <v>0</v>
      </c>
      <c r="AT8" s="319">
        <f>sélections!AT9</f>
        <v>13</v>
      </c>
      <c r="AU8" s="52"/>
      <c r="BS8" s="53"/>
    </row>
    <row r="9" spans="1:74" x14ac:dyDescent="0.25">
      <c r="A9" s="70"/>
      <c r="B9" s="71"/>
      <c r="C9" s="71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310" t="s">
        <v>1563</v>
      </c>
      <c r="T9" s="310"/>
      <c r="U9" s="71"/>
      <c r="V9" s="71"/>
      <c r="W9" s="71"/>
      <c r="X9" s="71"/>
      <c r="Y9" s="71"/>
      <c r="Z9" s="71"/>
      <c r="AA9" s="71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310" t="s">
        <v>1563</v>
      </c>
      <c r="AP9" s="310"/>
      <c r="AQ9" s="71"/>
      <c r="AR9" s="71"/>
      <c r="AS9" s="71"/>
      <c r="AT9" s="71"/>
      <c r="AU9" s="71"/>
      <c r="AV9" s="71"/>
      <c r="AW9" s="71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71"/>
      <c r="BN9" s="71"/>
      <c r="BO9" s="71"/>
      <c r="BP9" s="71"/>
      <c r="BQ9" s="71"/>
      <c r="BR9" s="71"/>
      <c r="BS9" s="71"/>
    </row>
    <row r="10" spans="1:74" ht="15.75" hidden="1" thickBot="1" x14ac:dyDescent="0.3">
      <c r="A10" s="59"/>
      <c r="J10" s="9"/>
      <c r="Z10" s="171">
        <f>sélections!AA14</f>
        <v>0</v>
      </c>
      <c r="AA10" s="172">
        <f>sélections!AB14</f>
        <v>0</v>
      </c>
      <c r="AB10" s="338">
        <f>sélections!AC14</f>
        <v>0</v>
      </c>
      <c r="AC10" s="338">
        <f>sélections!AD14</f>
        <v>0</v>
      </c>
      <c r="AD10" s="338">
        <f>sélections!AE14</f>
        <v>0</v>
      </c>
      <c r="AE10" s="338">
        <f>sélections!AF14</f>
        <v>0</v>
      </c>
      <c r="AF10" s="338">
        <f>sélections!AG14</f>
        <v>0</v>
      </c>
      <c r="AG10" s="338">
        <f>sélections!AH14</f>
        <v>0</v>
      </c>
      <c r="AH10" s="338">
        <f>sélections!AI14</f>
        <v>0</v>
      </c>
      <c r="AI10" s="338">
        <f>sélections!AJ14</f>
        <v>0</v>
      </c>
      <c r="AJ10" s="338">
        <f>sélections!AK14</f>
        <v>0</v>
      </c>
      <c r="AK10" s="338">
        <f>sélections!AL14</f>
        <v>0</v>
      </c>
      <c r="AL10" s="338">
        <f>sélections!AM14</f>
        <v>0</v>
      </c>
      <c r="AM10" s="338">
        <f>sélections!AN14</f>
        <v>0</v>
      </c>
      <c r="AN10" s="338">
        <f>sélections!AO14</f>
        <v>0</v>
      </c>
      <c r="AO10" s="338">
        <f>sélections!AP14</f>
        <v>0</v>
      </c>
      <c r="AP10" s="338">
        <f>sélections!AQ14</f>
        <v>0</v>
      </c>
      <c r="AQ10" s="172">
        <f>sélections!AR14</f>
        <v>0</v>
      </c>
      <c r="AR10" s="172">
        <f>sélections!AS14</f>
        <v>0</v>
      </c>
      <c r="AS10" s="172">
        <f>sélections!AT14</f>
        <v>0</v>
      </c>
      <c r="AT10" s="173">
        <f>sélections!AU14</f>
        <v>0</v>
      </c>
      <c r="AU10" s="10"/>
    </row>
    <row r="11" spans="1:74" ht="16.5" hidden="1" thickBot="1" x14ac:dyDescent="0.3">
      <c r="A11" s="59"/>
      <c r="J11" s="9"/>
      <c r="Z11" s="174">
        <f>sélections!AA15</f>
        <v>0</v>
      </c>
      <c r="AA11" s="175">
        <f>sélections!AB15</f>
        <v>0</v>
      </c>
      <c r="AB11" s="317" t="s">
        <v>1561</v>
      </c>
      <c r="AC11" s="312"/>
      <c r="AD11" s="312"/>
      <c r="AE11" s="312"/>
      <c r="AF11" s="312">
        <v>8</v>
      </c>
      <c r="AG11" s="312"/>
      <c r="AH11" s="312"/>
      <c r="AI11" s="312"/>
      <c r="AJ11" s="312"/>
      <c r="AK11" s="312"/>
      <c r="AL11" s="79" t="s">
        <v>520</v>
      </c>
      <c r="AM11" s="312">
        <v>8</v>
      </c>
      <c r="AN11" s="312"/>
      <c r="AO11" s="312"/>
      <c r="AP11" s="312"/>
      <c r="AQ11" s="312"/>
      <c r="AR11" s="313"/>
      <c r="AS11" s="334" t="s">
        <v>1562</v>
      </c>
      <c r="AT11" s="335">
        <f>sélections!AT12</f>
        <v>0</v>
      </c>
      <c r="AU11" s="54"/>
      <c r="BT11" s="80">
        <f>IF($AF11&gt;8,1,0)</f>
        <v>0</v>
      </c>
      <c r="BU11" s="80">
        <f>IF($AF11=8,1,0)</f>
        <v>1</v>
      </c>
      <c r="BV11" s="80">
        <f>IF($AF11&lt;8,1,0)</f>
        <v>0</v>
      </c>
    </row>
    <row r="12" spans="1:74" ht="18" hidden="1" x14ac:dyDescent="0.25">
      <c r="A12" s="59"/>
      <c r="J12" s="9"/>
      <c r="Z12" s="165">
        <f>sélections!AA16</f>
        <v>1</v>
      </c>
      <c r="AA12" s="166">
        <f>sélections!AB16</f>
        <v>0</v>
      </c>
      <c r="AB12" s="331">
        <f>sélections!AC16</f>
        <v>0</v>
      </c>
      <c r="AC12" s="332">
        <f>sélections!AD16</f>
        <v>0</v>
      </c>
      <c r="AD12" s="332">
        <f>sélections!AE16</f>
        <v>0</v>
      </c>
      <c r="AE12" s="332">
        <f>sélections!AF16</f>
        <v>0</v>
      </c>
      <c r="AF12" s="332">
        <f>sélections!AG16</f>
        <v>0</v>
      </c>
      <c r="AG12" s="332">
        <f>sélections!AH16</f>
        <v>0</v>
      </c>
      <c r="AH12" s="332">
        <f>sélections!AI16</f>
        <v>0</v>
      </c>
      <c r="AI12" s="332">
        <f>sélections!AJ16</f>
        <v>0</v>
      </c>
      <c r="AJ12" s="332">
        <f>sélections!AK16</f>
        <v>0</v>
      </c>
      <c r="AK12" s="332">
        <f>sélections!AL16</f>
        <v>0</v>
      </c>
      <c r="AL12" s="332">
        <f>sélections!AM16</f>
        <v>0</v>
      </c>
      <c r="AM12" s="332">
        <f>sélections!AN16</f>
        <v>0</v>
      </c>
      <c r="AN12" s="332">
        <f>sélections!AO16</f>
        <v>0</v>
      </c>
      <c r="AO12" s="150">
        <f>sélections!AP16</f>
        <v>0</v>
      </c>
      <c r="AP12" s="151">
        <f>sélections!AQ16</f>
        <v>0</v>
      </c>
      <c r="AQ12" s="152">
        <f>sélections!AR16</f>
        <v>0</v>
      </c>
      <c r="AR12" s="153">
        <f>sélections!AS16</f>
        <v>0</v>
      </c>
      <c r="AS12" s="329">
        <v>0</v>
      </c>
      <c r="AT12" s="330">
        <f>sélections!AT13</f>
        <v>0</v>
      </c>
      <c r="AU12" s="52"/>
    </row>
    <row r="13" spans="1:74" ht="18" hidden="1" x14ac:dyDescent="0.25">
      <c r="A13" s="59"/>
      <c r="J13" s="9"/>
      <c r="Z13" s="169">
        <f>sélections!AA17</f>
        <v>2</v>
      </c>
      <c r="AA13" s="170">
        <f>sélections!AB17</f>
        <v>0</v>
      </c>
      <c r="AB13" s="331">
        <f>sélections!AC17</f>
        <v>0</v>
      </c>
      <c r="AC13" s="332">
        <f>sélections!AD17</f>
        <v>0</v>
      </c>
      <c r="AD13" s="332">
        <f>sélections!AE17</f>
        <v>0</v>
      </c>
      <c r="AE13" s="332">
        <f>sélections!AF17</f>
        <v>0</v>
      </c>
      <c r="AF13" s="332">
        <f>sélections!AG17</f>
        <v>0</v>
      </c>
      <c r="AG13" s="332">
        <f>sélections!AH17</f>
        <v>0</v>
      </c>
      <c r="AH13" s="332">
        <f>sélections!AI17</f>
        <v>0</v>
      </c>
      <c r="AI13" s="332">
        <f>sélections!AJ17</f>
        <v>0</v>
      </c>
      <c r="AJ13" s="332">
        <f>sélections!AK17</f>
        <v>0</v>
      </c>
      <c r="AK13" s="332">
        <f>sélections!AL17</f>
        <v>0</v>
      </c>
      <c r="AL13" s="332">
        <f>sélections!AM17</f>
        <v>0</v>
      </c>
      <c r="AM13" s="332">
        <f>sélections!AN17</f>
        <v>0</v>
      </c>
      <c r="AN13" s="332">
        <f>sélections!AO17</f>
        <v>0</v>
      </c>
      <c r="AO13" s="150">
        <f>sélections!AP17</f>
        <v>0</v>
      </c>
      <c r="AP13" s="151">
        <f>sélections!AQ17</f>
        <v>0</v>
      </c>
      <c r="AQ13" s="152">
        <f>sélections!AR17</f>
        <v>0</v>
      </c>
      <c r="AR13" s="153">
        <f>sélections!AS17</f>
        <v>0</v>
      </c>
      <c r="AS13" s="329">
        <v>0</v>
      </c>
      <c r="AT13" s="330">
        <f>sélections!AT14</f>
        <v>0</v>
      </c>
      <c r="AU13" s="52"/>
    </row>
    <row r="14" spans="1:74" ht="18.75" hidden="1" thickBot="1" x14ac:dyDescent="0.3">
      <c r="A14" s="59"/>
      <c r="J14" s="9"/>
      <c r="Z14" s="320">
        <f>sélections!AA18</f>
        <v>3</v>
      </c>
      <c r="AA14" s="321">
        <f>sélections!AB18</f>
        <v>0</v>
      </c>
      <c r="AB14" s="322">
        <f>sélections!AC18</f>
        <v>0</v>
      </c>
      <c r="AC14" s="323">
        <f>sélections!AD18</f>
        <v>0</v>
      </c>
      <c r="AD14" s="323">
        <f>sélections!AE18</f>
        <v>0</v>
      </c>
      <c r="AE14" s="323">
        <f>sélections!AF18</f>
        <v>0</v>
      </c>
      <c r="AF14" s="323">
        <f>sélections!AG18</f>
        <v>0</v>
      </c>
      <c r="AG14" s="323">
        <f>sélections!AH18</f>
        <v>0</v>
      </c>
      <c r="AH14" s="323">
        <f>sélections!AI18</f>
        <v>0</v>
      </c>
      <c r="AI14" s="323">
        <f>sélections!AJ18</f>
        <v>0</v>
      </c>
      <c r="AJ14" s="323">
        <f>sélections!AK18</f>
        <v>0</v>
      </c>
      <c r="AK14" s="323">
        <f>sélections!AL18</f>
        <v>0</v>
      </c>
      <c r="AL14" s="323">
        <f>sélections!AM18</f>
        <v>0</v>
      </c>
      <c r="AM14" s="323">
        <f>sélections!AN18</f>
        <v>0</v>
      </c>
      <c r="AN14" s="323">
        <f>sélections!AO18</f>
        <v>0</v>
      </c>
      <c r="AO14" s="325">
        <f>sélections!AP18</f>
        <v>0</v>
      </c>
      <c r="AP14" s="326">
        <f>sélections!AQ18</f>
        <v>0</v>
      </c>
      <c r="AQ14" s="327">
        <f>sélections!AR18</f>
        <v>0</v>
      </c>
      <c r="AR14" s="328">
        <f>sélections!AS18</f>
        <v>0</v>
      </c>
      <c r="AS14" s="318">
        <v>0</v>
      </c>
      <c r="AT14" s="319" t="str">
        <f>sélections!AT15</f>
        <v>LF</v>
      </c>
      <c r="AU14" s="52"/>
    </row>
    <row r="15" spans="1:74" ht="18.75" x14ac:dyDescent="0.3">
      <c r="A15" s="200" t="str">
        <f>sélections!A22</f>
        <v>HOMMES</v>
      </c>
      <c r="B15" s="200">
        <f>sélections!B22</f>
        <v>0</v>
      </c>
      <c r="C15" s="200">
        <f>sélections!C22</f>
        <v>0</v>
      </c>
      <c r="D15" s="200">
        <f>sélections!D22</f>
        <v>0</v>
      </c>
      <c r="E15" s="200">
        <f>sélections!E22</f>
        <v>0</v>
      </c>
      <c r="F15" s="200">
        <f>sélections!F22</f>
        <v>0</v>
      </c>
      <c r="G15" s="200">
        <f>sélections!G22</f>
        <v>0</v>
      </c>
      <c r="H15" s="200">
        <f>sélections!H22</f>
        <v>0</v>
      </c>
      <c r="I15" s="200">
        <f>sélections!I22</f>
        <v>0</v>
      </c>
      <c r="J15" s="200">
        <f>sélections!J22</f>
        <v>0</v>
      </c>
      <c r="K15" s="200">
        <f>sélections!K22</f>
        <v>0</v>
      </c>
      <c r="L15" s="200">
        <f>sélections!L22</f>
        <v>0</v>
      </c>
      <c r="M15" s="200">
        <f>sélections!M22</f>
        <v>0</v>
      </c>
      <c r="N15" s="200">
        <f>sélections!N22</f>
        <v>0</v>
      </c>
      <c r="O15" s="200">
        <f>sélections!O22</f>
        <v>0</v>
      </c>
      <c r="P15" s="200">
        <f>sélections!P22</f>
        <v>0</v>
      </c>
      <c r="Q15" s="200">
        <f>sélections!Q22</f>
        <v>0</v>
      </c>
      <c r="R15" s="200">
        <f>sélections!R22</f>
        <v>0</v>
      </c>
      <c r="S15" s="200">
        <f>sélections!S22</f>
        <v>0</v>
      </c>
      <c r="T15" s="200">
        <f>sélections!T22</f>
        <v>0</v>
      </c>
      <c r="U15" s="200">
        <f>sélections!U22</f>
        <v>0</v>
      </c>
      <c r="V15" s="200">
        <f>sélections!V22</f>
        <v>0</v>
      </c>
      <c r="W15" s="200">
        <f>sélections!W22</f>
        <v>0</v>
      </c>
      <c r="X15" s="200">
        <f>sélections!X22</f>
        <v>0</v>
      </c>
      <c r="Y15" s="200">
        <f>sélections!Y22</f>
        <v>0</v>
      </c>
      <c r="Z15" s="200">
        <f>sélections!AA22</f>
        <v>0</v>
      </c>
      <c r="AA15" s="200">
        <f>sélections!AB22</f>
        <v>0</v>
      </c>
      <c r="AB15" s="200">
        <f>sélections!AC22</f>
        <v>0</v>
      </c>
      <c r="AC15" s="200">
        <f>sélections!AD22</f>
        <v>0</v>
      </c>
      <c r="AD15" s="200">
        <f>sélections!AE22</f>
        <v>0</v>
      </c>
      <c r="AE15" s="200">
        <f>sélections!AF22</f>
        <v>0</v>
      </c>
      <c r="AF15" s="200">
        <f>sélections!AG22</f>
        <v>0</v>
      </c>
      <c r="AG15" s="200">
        <f>sélections!AH22</f>
        <v>0</v>
      </c>
      <c r="AH15" s="200">
        <f>sélections!AI22</f>
        <v>0</v>
      </c>
      <c r="AI15" s="200">
        <f>sélections!AJ22</f>
        <v>0</v>
      </c>
      <c r="AJ15" s="200">
        <f>sélections!AK22</f>
        <v>0</v>
      </c>
      <c r="AK15" s="200">
        <f>sélections!AL22</f>
        <v>0</v>
      </c>
      <c r="AL15" s="200">
        <f>sélections!AM22</f>
        <v>0</v>
      </c>
      <c r="AM15" s="200">
        <f>sélections!AN22</f>
        <v>0</v>
      </c>
      <c r="AN15" s="200">
        <f>sélections!AO22</f>
        <v>0</v>
      </c>
      <c r="AO15" s="200">
        <f>sélections!AP22</f>
        <v>0</v>
      </c>
      <c r="AP15" s="200">
        <f>sélections!AQ22</f>
        <v>0</v>
      </c>
      <c r="AQ15" s="200">
        <f>sélections!AR22</f>
        <v>0</v>
      </c>
      <c r="AR15" s="200">
        <f>sélections!AS22</f>
        <v>0</v>
      </c>
      <c r="AS15" s="200">
        <f>sélections!AT22</f>
        <v>0</v>
      </c>
      <c r="AT15" s="200">
        <f>sélections!AU22</f>
        <v>0</v>
      </c>
      <c r="AU15" s="200">
        <f>sélections!AV22</f>
        <v>0</v>
      </c>
      <c r="AV15" s="200">
        <f>sélections!AX22</f>
        <v>0</v>
      </c>
      <c r="AW15" s="200">
        <f>sélections!AY22</f>
        <v>0</v>
      </c>
      <c r="AX15" s="200">
        <f>sélections!AZ22</f>
        <v>0</v>
      </c>
      <c r="AY15" s="200">
        <f>sélections!BA22</f>
        <v>0</v>
      </c>
      <c r="AZ15" s="200">
        <f>sélections!BB22</f>
        <v>0</v>
      </c>
      <c r="BA15" s="200">
        <f>sélections!BC22</f>
        <v>0</v>
      </c>
      <c r="BB15" s="200">
        <f>sélections!BD22</f>
        <v>0</v>
      </c>
      <c r="BC15" s="200">
        <f>sélections!BE22</f>
        <v>0</v>
      </c>
      <c r="BD15" s="200">
        <f>sélections!BF22</f>
        <v>0</v>
      </c>
      <c r="BE15" s="200">
        <f>sélections!BG22</f>
        <v>0</v>
      </c>
      <c r="BF15" s="200">
        <f>sélections!BH22</f>
        <v>0</v>
      </c>
      <c r="BG15" s="200">
        <f>sélections!BI22</f>
        <v>0</v>
      </c>
      <c r="BH15" s="200">
        <f>sélections!BJ22</f>
        <v>0</v>
      </c>
      <c r="BI15" s="200">
        <f>sélections!BK22</f>
        <v>0</v>
      </c>
      <c r="BJ15" s="200">
        <f>sélections!BL22</f>
        <v>0</v>
      </c>
      <c r="BK15" s="200">
        <f>sélections!BM22</f>
        <v>0</v>
      </c>
      <c r="BL15" s="200">
        <f>sélections!BN22</f>
        <v>0</v>
      </c>
      <c r="BM15" s="200">
        <f>sélections!BO22</f>
        <v>0</v>
      </c>
      <c r="BN15" s="200">
        <f>sélections!BP22</f>
        <v>0</v>
      </c>
      <c r="BO15" s="200">
        <f>sélections!BQ22</f>
        <v>0</v>
      </c>
      <c r="BP15" s="200">
        <f>sélections!BR22</f>
        <v>0</v>
      </c>
      <c r="BQ15" s="200">
        <f>sélections!BS22</f>
        <v>0</v>
      </c>
      <c r="BR15" s="200">
        <f>sélections!BT22</f>
        <v>0</v>
      </c>
      <c r="BS15" s="200" t="e">
        <f>sélections!#REF!</f>
        <v>#REF!</v>
      </c>
    </row>
    <row r="16" spans="1:74" ht="15.75" thickBot="1" x14ac:dyDescent="0.3">
      <c r="A16" s="59"/>
      <c r="J16" s="9"/>
    </row>
    <row r="17" spans="1:74" ht="15.75" thickBot="1" x14ac:dyDescent="0.3">
      <c r="A17" s="61"/>
      <c r="B17" s="171" t="str">
        <f>sélections!B25</f>
        <v>LA CIPALE A - CTT TIèGE A</v>
      </c>
      <c r="C17" s="172">
        <f>sélections!C25</f>
        <v>0</v>
      </c>
      <c r="D17" s="172">
        <f>sélections!D25</f>
        <v>0</v>
      </c>
      <c r="E17" s="172">
        <f>sélections!E25</f>
        <v>0</v>
      </c>
      <c r="F17" s="172">
        <f>sélections!F25</f>
        <v>0</v>
      </c>
      <c r="G17" s="172">
        <f>sélections!G25</f>
        <v>0</v>
      </c>
      <c r="H17" s="172">
        <f>sélections!H25</f>
        <v>0</v>
      </c>
      <c r="I17" s="172">
        <f>sélections!I25</f>
        <v>0</v>
      </c>
      <c r="J17" s="172">
        <f>sélections!J25</f>
        <v>0</v>
      </c>
      <c r="K17" s="172">
        <f>sélections!K25</f>
        <v>0</v>
      </c>
      <c r="L17" s="172">
        <f>sélections!L25</f>
        <v>0</v>
      </c>
      <c r="M17" s="172">
        <f>sélections!M25</f>
        <v>0</v>
      </c>
      <c r="N17" s="172">
        <f>sélections!N25</f>
        <v>0</v>
      </c>
      <c r="O17" s="172">
        <f>sélections!O25</f>
        <v>0</v>
      </c>
      <c r="P17" s="172">
        <f>sélections!P25</f>
        <v>0</v>
      </c>
      <c r="Q17" s="172">
        <f>sélections!Q25</f>
        <v>0</v>
      </c>
      <c r="R17" s="172">
        <f>sélections!R25</f>
        <v>0</v>
      </c>
      <c r="S17" s="172">
        <f>sélections!S25</f>
        <v>0</v>
      </c>
      <c r="T17" s="172">
        <f>sélections!T25</f>
        <v>0</v>
      </c>
      <c r="U17" s="172">
        <f>sélections!U25</f>
        <v>0</v>
      </c>
      <c r="V17" s="172">
        <f>sélections!V25</f>
        <v>0</v>
      </c>
      <c r="W17" s="172">
        <f>sélections!W25</f>
        <v>0</v>
      </c>
      <c r="X17" s="173">
        <f>sélections!X25</f>
        <v>0</v>
      </c>
      <c r="Y17" s="10"/>
      <c r="Z17" s="171" t="str">
        <f>sélections!AA25</f>
        <v>LA CIPALE B - PAL NISMOISE A</v>
      </c>
      <c r="AA17" s="172">
        <f>sélections!AB25</f>
        <v>0</v>
      </c>
      <c r="AB17" s="172">
        <f>sélections!AC25</f>
        <v>0</v>
      </c>
      <c r="AC17" s="172">
        <f>sélections!AD25</f>
        <v>0</v>
      </c>
      <c r="AD17" s="172">
        <f>sélections!AE25</f>
        <v>0</v>
      </c>
      <c r="AE17" s="172">
        <f>sélections!AF25</f>
        <v>0</v>
      </c>
      <c r="AF17" s="172">
        <f>sélections!AG25</f>
        <v>0</v>
      </c>
      <c r="AG17" s="172">
        <f>sélections!AH25</f>
        <v>0</v>
      </c>
      <c r="AH17" s="172">
        <f>sélections!AI25</f>
        <v>0</v>
      </c>
      <c r="AI17" s="172">
        <f>sélections!AJ25</f>
        <v>0</v>
      </c>
      <c r="AJ17" s="172">
        <f>sélections!AK25</f>
        <v>0</v>
      </c>
      <c r="AK17" s="172">
        <f>sélections!AL25</f>
        <v>0</v>
      </c>
      <c r="AL17" s="172">
        <f>sélections!AM25</f>
        <v>0</v>
      </c>
      <c r="AM17" s="172">
        <f>sélections!AN25</f>
        <v>0</v>
      </c>
      <c r="AN17" s="172">
        <f>sélections!AO25</f>
        <v>0</v>
      </c>
      <c r="AO17" s="172">
        <f>sélections!AP25</f>
        <v>0</v>
      </c>
      <c r="AP17" s="172">
        <f>sélections!AQ25</f>
        <v>0</v>
      </c>
      <c r="AQ17" s="172">
        <f>sélections!AR25</f>
        <v>0</v>
      </c>
      <c r="AR17" s="172">
        <f>sélections!AS25</f>
        <v>0</v>
      </c>
      <c r="AS17" s="172">
        <f>sélections!AT25</f>
        <v>0</v>
      </c>
      <c r="AT17" s="173">
        <f>sélections!AU25</f>
        <v>0</v>
      </c>
      <c r="AU17" s="10"/>
      <c r="AV17" s="171" t="str">
        <f>sélections!AX25</f>
        <v>TT RHISNES A - LA CIPALE C</v>
      </c>
      <c r="AW17" s="172">
        <f>sélections!AY25</f>
        <v>0</v>
      </c>
      <c r="AX17" s="172">
        <f>sélections!AZ25</f>
        <v>0</v>
      </c>
      <c r="AY17" s="172">
        <f>sélections!BA25</f>
        <v>0</v>
      </c>
      <c r="AZ17" s="172">
        <f>sélections!BB25</f>
        <v>0</v>
      </c>
      <c r="BA17" s="172">
        <f>sélections!BC25</f>
        <v>0</v>
      </c>
      <c r="BB17" s="172">
        <f>sélections!BD25</f>
        <v>0</v>
      </c>
      <c r="BC17" s="172">
        <f>sélections!BE25</f>
        <v>0</v>
      </c>
      <c r="BD17" s="172">
        <f>sélections!BF25</f>
        <v>0</v>
      </c>
      <c r="BE17" s="172">
        <f>sélections!BG25</f>
        <v>0</v>
      </c>
      <c r="BF17" s="172">
        <f>sélections!BH25</f>
        <v>0</v>
      </c>
      <c r="BG17" s="172">
        <f>sélections!BI25</f>
        <v>0</v>
      </c>
      <c r="BH17" s="172">
        <f>sélections!BJ25</f>
        <v>0</v>
      </c>
      <c r="BI17" s="172">
        <f>sélections!BK25</f>
        <v>0</v>
      </c>
      <c r="BJ17" s="172">
        <f>sélections!BL25</f>
        <v>0</v>
      </c>
      <c r="BK17" s="172">
        <f>sélections!BM25</f>
        <v>0</v>
      </c>
      <c r="BL17" s="172">
        <f>sélections!BN25</f>
        <v>0</v>
      </c>
      <c r="BM17" s="172">
        <f>sélections!BO25</f>
        <v>0</v>
      </c>
      <c r="BN17" s="172">
        <f>sélections!BP25</f>
        <v>0</v>
      </c>
      <c r="BO17" s="172">
        <f>sélections!BQ25</f>
        <v>0</v>
      </c>
      <c r="BP17" s="172">
        <f>sélections!BR25</f>
        <v>0</v>
      </c>
      <c r="BQ17" s="172">
        <f>sélections!BS25</f>
        <v>0</v>
      </c>
      <c r="BR17" s="173">
        <f>sélections!BT25</f>
        <v>0</v>
      </c>
    </row>
    <row r="18" spans="1:74" ht="16.5" thickBot="1" x14ac:dyDescent="0.3">
      <c r="A18" s="59"/>
      <c r="B18" s="174" t="str">
        <f>sélections!B26</f>
        <v>1A</v>
      </c>
      <c r="C18" s="175">
        <f>sélections!C26</f>
        <v>0</v>
      </c>
      <c r="D18" s="317" t="s">
        <v>1561</v>
      </c>
      <c r="E18" s="312"/>
      <c r="F18" s="312"/>
      <c r="G18" s="312"/>
      <c r="H18" s="312">
        <v>6</v>
      </c>
      <c r="I18" s="312"/>
      <c r="J18" s="312"/>
      <c r="K18" s="312"/>
      <c r="L18" s="312"/>
      <c r="M18" s="312"/>
      <c r="N18" s="79" t="s">
        <v>520</v>
      </c>
      <c r="O18" s="312">
        <v>10</v>
      </c>
      <c r="P18" s="312"/>
      <c r="Q18" s="312"/>
      <c r="R18" s="312"/>
      <c r="S18" s="312"/>
      <c r="T18" s="313"/>
      <c r="U18" s="179" t="str">
        <f>sélections!U26</f>
        <v>CL</v>
      </c>
      <c r="V18" s="180">
        <f>sélections!V26</f>
        <v>0</v>
      </c>
      <c r="W18" s="334" t="s">
        <v>1562</v>
      </c>
      <c r="X18" s="335">
        <f>sélections!X20</f>
        <v>0</v>
      </c>
      <c r="Y18" s="54"/>
      <c r="Z18" s="174" t="str">
        <f>sélections!AA26</f>
        <v>IWB B</v>
      </c>
      <c r="AA18" s="175">
        <f>sélections!AB26</f>
        <v>0</v>
      </c>
      <c r="AB18" s="317" t="s">
        <v>1561</v>
      </c>
      <c r="AC18" s="312"/>
      <c r="AD18" s="312"/>
      <c r="AE18" s="312"/>
      <c r="AF18" s="312">
        <v>6</v>
      </c>
      <c r="AG18" s="312"/>
      <c r="AH18" s="312"/>
      <c r="AI18" s="312"/>
      <c r="AJ18" s="312"/>
      <c r="AK18" s="312"/>
      <c r="AL18" s="79" t="s">
        <v>520</v>
      </c>
      <c r="AM18" s="312">
        <v>10</v>
      </c>
      <c r="AN18" s="312"/>
      <c r="AO18" s="312"/>
      <c r="AP18" s="312"/>
      <c r="AQ18" s="312"/>
      <c r="AR18" s="313"/>
      <c r="AS18" s="334" t="s">
        <v>1562</v>
      </c>
      <c r="AT18" s="335">
        <f>sélections!AT20</f>
        <v>0</v>
      </c>
      <c r="AU18" s="54"/>
      <c r="AV18" s="174" t="str">
        <f>sélections!AX26</f>
        <v>1D</v>
      </c>
      <c r="AW18" s="175">
        <f>sélections!AY26</f>
        <v>0</v>
      </c>
      <c r="AX18" s="317" t="s">
        <v>1561</v>
      </c>
      <c r="AY18" s="312"/>
      <c r="AZ18" s="312"/>
      <c r="BA18" s="312"/>
      <c r="BB18" s="312">
        <v>11</v>
      </c>
      <c r="BC18" s="312"/>
      <c r="BD18" s="312"/>
      <c r="BE18" s="312"/>
      <c r="BF18" s="312"/>
      <c r="BG18" s="312"/>
      <c r="BH18" s="79" t="s">
        <v>520</v>
      </c>
      <c r="BI18" s="312">
        <v>5</v>
      </c>
      <c r="BJ18" s="312"/>
      <c r="BK18" s="312"/>
      <c r="BL18" s="312"/>
      <c r="BM18" s="312"/>
      <c r="BN18" s="313"/>
      <c r="BO18" s="179" t="str">
        <f>sélections!BQ26</f>
        <v>CL</v>
      </c>
      <c r="BP18" s="180">
        <f>sélections!BR26</f>
        <v>0</v>
      </c>
      <c r="BQ18" s="334" t="s">
        <v>1562</v>
      </c>
      <c r="BR18" s="335">
        <f>sélections!BR20</f>
        <v>0</v>
      </c>
      <c r="BT18" s="80">
        <f>IF($H18&gt;8,1,0)+IF($AF18&gt;8,1,0)+IF($BB18&gt;8,1,0)</f>
        <v>1</v>
      </c>
      <c r="BU18" s="80">
        <f>IF($H18=8,1,0)+IF($AF18=8,1,0)+IF($BB18=8,1,0)</f>
        <v>0</v>
      </c>
      <c r="BV18" s="80">
        <f>IF($H18&lt;8,1,0)+IF($AF18&lt;8,1,0)+IF($BB18&lt;8,1,0)</f>
        <v>2</v>
      </c>
    </row>
    <row r="19" spans="1:74" ht="18" x14ac:dyDescent="0.25">
      <c r="A19" s="59"/>
      <c r="B19" s="165">
        <f>sélections!B27</f>
        <v>1</v>
      </c>
      <c r="C19" s="166">
        <f>sélections!C27</f>
        <v>0</v>
      </c>
      <c r="D19" s="331" t="str">
        <f>sélections!D27</f>
        <v>DEHAES JULIEN (1)</v>
      </c>
      <c r="E19" s="332">
        <f>sélections!E27</f>
        <v>0</v>
      </c>
      <c r="F19" s="332">
        <f>sélections!F27</f>
        <v>0</v>
      </c>
      <c r="G19" s="332">
        <f>sélections!G27</f>
        <v>0</v>
      </c>
      <c r="H19" s="332">
        <f>sélections!H27</f>
        <v>0</v>
      </c>
      <c r="I19" s="332">
        <f>sélections!I27</f>
        <v>0</v>
      </c>
      <c r="J19" s="332">
        <f>sélections!J27</f>
        <v>0</v>
      </c>
      <c r="K19" s="332">
        <f>sélections!K27</f>
        <v>0</v>
      </c>
      <c r="L19" s="332">
        <f>sélections!L27</f>
        <v>0</v>
      </c>
      <c r="M19" s="332">
        <f>sélections!M27</f>
        <v>0</v>
      </c>
      <c r="N19" s="332">
        <f>sélections!N27</f>
        <v>0</v>
      </c>
      <c r="O19" s="332">
        <f>sélections!O27</f>
        <v>0</v>
      </c>
      <c r="P19" s="332">
        <f>sélections!P27</f>
        <v>0</v>
      </c>
      <c r="Q19" s="332">
        <f>sélections!Q27</f>
        <v>0</v>
      </c>
      <c r="R19" s="333">
        <f>sélections!R27</f>
        <v>0</v>
      </c>
      <c r="S19" s="339" t="s">
        <v>1327</v>
      </c>
      <c r="T19" s="340"/>
      <c r="U19" s="152" t="str">
        <f>sélections!U27</f>
        <v>B0</v>
      </c>
      <c r="V19" s="153">
        <f>sélections!V27</f>
        <v>0</v>
      </c>
      <c r="W19" s="329">
        <v>3</v>
      </c>
      <c r="X19" s="330">
        <f>sélections!X21</f>
        <v>0</v>
      </c>
      <c r="Y19" s="52"/>
      <c r="Z19" s="165">
        <f>sélections!AA27</f>
        <v>1</v>
      </c>
      <c r="AA19" s="166">
        <f>sélections!AB27</f>
        <v>0</v>
      </c>
      <c r="AB19" s="331" t="str">
        <f>sélections!AC27</f>
        <v>MORARDET MICHAEL (6B)</v>
      </c>
      <c r="AC19" s="332">
        <f>sélections!AD27</f>
        <v>0</v>
      </c>
      <c r="AD19" s="332">
        <f>sélections!AE27</f>
        <v>0</v>
      </c>
      <c r="AE19" s="332">
        <f>sélections!AF27</f>
        <v>0</v>
      </c>
      <c r="AF19" s="332">
        <f>sélections!AG27</f>
        <v>0</v>
      </c>
      <c r="AG19" s="332">
        <f>sélections!AH27</f>
        <v>0</v>
      </c>
      <c r="AH19" s="332">
        <f>sélections!AI27</f>
        <v>0</v>
      </c>
      <c r="AI19" s="332">
        <f>sélections!AJ27</f>
        <v>0</v>
      </c>
      <c r="AJ19" s="332">
        <f>sélections!AK27</f>
        <v>0</v>
      </c>
      <c r="AK19" s="332">
        <f>sélections!AL27</f>
        <v>0</v>
      </c>
      <c r="AL19" s="332">
        <f>sélections!AM27</f>
        <v>0</v>
      </c>
      <c r="AM19" s="332">
        <f>sélections!AN27</f>
        <v>0</v>
      </c>
      <c r="AN19" s="332">
        <f>sélections!AO27</f>
        <v>0</v>
      </c>
      <c r="AO19" s="339" t="s">
        <v>1335</v>
      </c>
      <c r="AP19" s="340"/>
      <c r="AQ19" s="152" t="str">
        <f>sélections!AR27</f>
        <v>B4</v>
      </c>
      <c r="AR19" s="153">
        <f>sélections!AS27</f>
        <v>0</v>
      </c>
      <c r="AS19" s="329">
        <v>4</v>
      </c>
      <c r="AT19" s="330">
        <f>sélections!AT21</f>
        <v>0</v>
      </c>
      <c r="AU19" s="52"/>
      <c r="AV19" s="165">
        <f>sélections!AX27</f>
        <v>1</v>
      </c>
      <c r="AW19" s="166">
        <f>sélections!AY27</f>
        <v>0</v>
      </c>
      <c r="AX19" s="331" t="str">
        <f>sélections!AZ27</f>
        <v>HENRARD LUC (11)</v>
      </c>
      <c r="AY19" s="332">
        <f>sélections!BA27</f>
        <v>0</v>
      </c>
      <c r="AZ19" s="332">
        <f>sélections!BB27</f>
        <v>0</v>
      </c>
      <c r="BA19" s="332">
        <f>sélections!BC27</f>
        <v>0</v>
      </c>
      <c r="BB19" s="332">
        <f>sélections!BD27</f>
        <v>0</v>
      </c>
      <c r="BC19" s="332">
        <f>sélections!BE27</f>
        <v>0</v>
      </c>
      <c r="BD19" s="332">
        <f>sélections!BF27</f>
        <v>0</v>
      </c>
      <c r="BE19" s="332">
        <f>sélections!BG27</f>
        <v>0</v>
      </c>
      <c r="BF19" s="332">
        <f>sélections!BH27</f>
        <v>0</v>
      </c>
      <c r="BG19" s="332">
        <f>sélections!BI27</f>
        <v>0</v>
      </c>
      <c r="BH19" s="332">
        <f>sélections!BJ27</f>
        <v>0</v>
      </c>
      <c r="BI19" s="332">
        <f>sélections!BK27</f>
        <v>0</v>
      </c>
      <c r="BJ19" s="332">
        <f>sélections!BL27</f>
        <v>0</v>
      </c>
      <c r="BK19" s="332">
        <f>sélections!BM27</f>
        <v>0</v>
      </c>
      <c r="BL19" s="333">
        <f>sélections!BN27</f>
        <v>0</v>
      </c>
      <c r="BM19" s="339" t="s">
        <v>1339</v>
      </c>
      <c r="BN19" s="340"/>
      <c r="BO19" s="152" t="str">
        <f>sélections!BQ27</f>
        <v>B6</v>
      </c>
      <c r="BP19" s="153">
        <f>sélections!BR27</f>
        <v>0</v>
      </c>
      <c r="BQ19" s="329">
        <v>2</v>
      </c>
      <c r="BR19" s="330">
        <f>sélections!BR21</f>
        <v>0</v>
      </c>
    </row>
    <row r="20" spans="1:74" ht="18" x14ac:dyDescent="0.25">
      <c r="A20" s="59"/>
      <c r="B20" s="169">
        <f>sélections!B28</f>
        <v>2</v>
      </c>
      <c r="C20" s="170">
        <f>sélections!C28</f>
        <v>0</v>
      </c>
      <c r="D20" s="331" t="str">
        <f>sélections!D28</f>
        <v>BOLAIN SEBASTIEN (5)</v>
      </c>
      <c r="E20" s="332">
        <f>sélections!E28</f>
        <v>0</v>
      </c>
      <c r="F20" s="332">
        <f>sélections!F28</f>
        <v>0</v>
      </c>
      <c r="G20" s="332">
        <f>sélections!G28</f>
        <v>0</v>
      </c>
      <c r="H20" s="332">
        <f>sélections!H28</f>
        <v>0</v>
      </c>
      <c r="I20" s="332">
        <f>sélections!I28</f>
        <v>0</v>
      </c>
      <c r="J20" s="332">
        <f>sélections!J28</f>
        <v>0</v>
      </c>
      <c r="K20" s="332">
        <f>sélections!K28</f>
        <v>0</v>
      </c>
      <c r="L20" s="332">
        <f>sélections!L28</f>
        <v>0</v>
      </c>
      <c r="M20" s="332">
        <f>sélections!M28</f>
        <v>0</v>
      </c>
      <c r="N20" s="332">
        <f>sélections!N28</f>
        <v>0</v>
      </c>
      <c r="O20" s="332">
        <f>sélections!O28</f>
        <v>0</v>
      </c>
      <c r="P20" s="332">
        <f>sélections!P28</f>
        <v>0</v>
      </c>
      <c r="Q20" s="332">
        <f>sélections!Q28</f>
        <v>0</v>
      </c>
      <c r="R20" s="333">
        <f>sélections!R28</f>
        <v>0</v>
      </c>
      <c r="S20" s="339" t="s">
        <v>1329</v>
      </c>
      <c r="T20" s="340"/>
      <c r="U20" s="152" t="str">
        <f>sélections!U28</f>
        <v>B2</v>
      </c>
      <c r="V20" s="153">
        <f>sélections!V28</f>
        <v>0</v>
      </c>
      <c r="W20" s="329">
        <v>1</v>
      </c>
      <c r="X20" s="330">
        <f>sélections!X22</f>
        <v>0</v>
      </c>
      <c r="Y20" s="52"/>
      <c r="Z20" s="169">
        <f>sélections!AA28</f>
        <v>2</v>
      </c>
      <c r="AA20" s="170">
        <f>sélections!AB28</f>
        <v>0</v>
      </c>
      <c r="AB20" s="331" t="str">
        <f>sélections!AC28</f>
        <v>ANTHONE THOMAS (11)</v>
      </c>
      <c r="AC20" s="332">
        <f>sélections!AD28</f>
        <v>0</v>
      </c>
      <c r="AD20" s="332">
        <f>sélections!AE28</f>
        <v>0</v>
      </c>
      <c r="AE20" s="332">
        <f>sélections!AF28</f>
        <v>0</v>
      </c>
      <c r="AF20" s="332">
        <f>sélections!AG28</f>
        <v>0</v>
      </c>
      <c r="AG20" s="332">
        <f>sélections!AH28</f>
        <v>0</v>
      </c>
      <c r="AH20" s="332">
        <f>sélections!AI28</f>
        <v>0</v>
      </c>
      <c r="AI20" s="332">
        <f>sélections!AJ28</f>
        <v>0</v>
      </c>
      <c r="AJ20" s="332">
        <f>sélections!AK28</f>
        <v>0</v>
      </c>
      <c r="AK20" s="332">
        <f>sélections!AL28</f>
        <v>0</v>
      </c>
      <c r="AL20" s="332">
        <f>sélections!AM28</f>
        <v>0</v>
      </c>
      <c r="AM20" s="332">
        <f>sélections!AN28</f>
        <v>0</v>
      </c>
      <c r="AN20" s="332">
        <f>sélections!AO28</f>
        <v>0</v>
      </c>
      <c r="AO20" s="339" t="s">
        <v>1339</v>
      </c>
      <c r="AP20" s="340"/>
      <c r="AQ20" s="152" t="str">
        <f>sélections!AR28</f>
        <v>B6</v>
      </c>
      <c r="AR20" s="153">
        <f>sélections!AS28</f>
        <v>0</v>
      </c>
      <c r="AS20" s="329">
        <v>0</v>
      </c>
      <c r="AT20" s="330">
        <f>sélections!AT22</f>
        <v>0</v>
      </c>
      <c r="AU20" s="52"/>
      <c r="AV20" s="169">
        <f>sélections!AX28</f>
        <v>2</v>
      </c>
      <c r="AW20" s="170">
        <f>sélections!AY28</f>
        <v>0</v>
      </c>
      <c r="AX20" s="331" t="str">
        <f>sélections!AZ28</f>
        <v>ANTHONE THIERRY (15)</v>
      </c>
      <c r="AY20" s="332">
        <f>sélections!BA28</f>
        <v>0</v>
      </c>
      <c r="AZ20" s="332">
        <f>sélections!BB28</f>
        <v>0</v>
      </c>
      <c r="BA20" s="332">
        <f>sélections!BC28</f>
        <v>0</v>
      </c>
      <c r="BB20" s="332">
        <f>sélections!BD28</f>
        <v>0</v>
      </c>
      <c r="BC20" s="332">
        <f>sélections!BE28</f>
        <v>0</v>
      </c>
      <c r="BD20" s="332">
        <f>sélections!BF28</f>
        <v>0</v>
      </c>
      <c r="BE20" s="332">
        <f>sélections!BG28</f>
        <v>0</v>
      </c>
      <c r="BF20" s="332">
        <f>sélections!BH28</f>
        <v>0</v>
      </c>
      <c r="BG20" s="332">
        <f>sélections!BI28</f>
        <v>0</v>
      </c>
      <c r="BH20" s="332">
        <f>sélections!BJ28</f>
        <v>0</v>
      </c>
      <c r="BI20" s="332">
        <f>sélections!BK28</f>
        <v>0</v>
      </c>
      <c r="BJ20" s="332">
        <f>sélections!BL28</f>
        <v>0</v>
      </c>
      <c r="BK20" s="332">
        <f>sélections!BM28</f>
        <v>0</v>
      </c>
      <c r="BL20" s="333">
        <f>sélections!BN28</f>
        <v>0</v>
      </c>
      <c r="BM20" s="339" t="s">
        <v>1339</v>
      </c>
      <c r="BN20" s="340"/>
      <c r="BO20" s="152" t="str">
        <f>sélections!BQ28</f>
        <v>C0</v>
      </c>
      <c r="BP20" s="153">
        <f>sélections!BR28</f>
        <v>0</v>
      </c>
      <c r="BQ20" s="329">
        <v>3</v>
      </c>
      <c r="BR20" s="330">
        <f>sélections!BR22</f>
        <v>0</v>
      </c>
    </row>
    <row r="21" spans="1:74" ht="18" x14ac:dyDescent="0.25">
      <c r="A21" s="59"/>
      <c r="B21" s="169">
        <f>sélections!B29</f>
        <v>3</v>
      </c>
      <c r="C21" s="170">
        <f>sélections!C29</f>
        <v>0</v>
      </c>
      <c r="D21" s="331" t="str">
        <f>sélections!D29</f>
        <v>JANSSENS STEPHANE (5)</v>
      </c>
      <c r="E21" s="332">
        <f>sélections!E29</f>
        <v>0</v>
      </c>
      <c r="F21" s="332">
        <f>sélections!F29</f>
        <v>0</v>
      </c>
      <c r="G21" s="332">
        <f>sélections!G29</f>
        <v>0</v>
      </c>
      <c r="H21" s="332">
        <f>sélections!H29</f>
        <v>0</v>
      </c>
      <c r="I21" s="332">
        <f>sélections!I29</f>
        <v>0</v>
      </c>
      <c r="J21" s="332">
        <f>sélections!J29</f>
        <v>0</v>
      </c>
      <c r="K21" s="332">
        <f>sélections!K29</f>
        <v>0</v>
      </c>
      <c r="L21" s="332">
        <f>sélections!L29</f>
        <v>0</v>
      </c>
      <c r="M21" s="332">
        <f>sélections!M29</f>
        <v>0</v>
      </c>
      <c r="N21" s="332">
        <f>sélections!N29</f>
        <v>0</v>
      </c>
      <c r="O21" s="332">
        <f>sélections!O29</f>
        <v>0</v>
      </c>
      <c r="P21" s="332">
        <f>sélections!P29</f>
        <v>0</v>
      </c>
      <c r="Q21" s="332">
        <f>sélections!Q29</f>
        <v>0</v>
      </c>
      <c r="R21" s="333">
        <f>sélections!R29</f>
        <v>0</v>
      </c>
      <c r="S21" s="339" t="s">
        <v>1329</v>
      </c>
      <c r="T21" s="340"/>
      <c r="U21" s="152" t="str">
        <f>sélections!U29</f>
        <v>B2</v>
      </c>
      <c r="V21" s="153">
        <f>sélections!V29</f>
        <v>0</v>
      </c>
      <c r="W21" s="329">
        <v>1</v>
      </c>
      <c r="X21" s="330">
        <f>sélections!X23</f>
        <v>0</v>
      </c>
      <c r="Y21" s="52"/>
      <c r="Z21" s="169">
        <f>sélections!AA29</f>
        <v>3</v>
      </c>
      <c r="AA21" s="170">
        <f>sélections!AB29</f>
        <v>0</v>
      </c>
      <c r="AB21" s="331" t="str">
        <f>sélections!AC29</f>
        <v>DECLAYE CEDRIC (11)</v>
      </c>
      <c r="AC21" s="332">
        <f>sélections!AD29</f>
        <v>0</v>
      </c>
      <c r="AD21" s="332">
        <f>sélections!AE29</f>
        <v>0</v>
      </c>
      <c r="AE21" s="332">
        <f>sélections!AF29</f>
        <v>0</v>
      </c>
      <c r="AF21" s="332">
        <f>sélections!AG29</f>
        <v>0</v>
      </c>
      <c r="AG21" s="332">
        <f>sélections!AH29</f>
        <v>0</v>
      </c>
      <c r="AH21" s="332">
        <f>sélections!AI29</f>
        <v>0</v>
      </c>
      <c r="AI21" s="332">
        <f>sélections!AJ29</f>
        <v>0</v>
      </c>
      <c r="AJ21" s="332">
        <f>sélections!AK29</f>
        <v>0</v>
      </c>
      <c r="AK21" s="332">
        <f>sélections!AL29</f>
        <v>0</v>
      </c>
      <c r="AL21" s="332">
        <f>sélections!AM29</f>
        <v>0</v>
      </c>
      <c r="AM21" s="332">
        <f>sélections!AN29</f>
        <v>0</v>
      </c>
      <c r="AN21" s="332">
        <f>sélections!AO29</f>
        <v>0</v>
      </c>
      <c r="AO21" s="339" t="s">
        <v>1339</v>
      </c>
      <c r="AP21" s="340"/>
      <c r="AQ21" s="152" t="str">
        <f>sélections!AR29</f>
        <v>B6</v>
      </c>
      <c r="AR21" s="153">
        <f>sélections!AS29</f>
        <v>0</v>
      </c>
      <c r="AS21" s="329">
        <v>0</v>
      </c>
      <c r="AT21" s="330">
        <f>sélections!AT23</f>
        <v>0</v>
      </c>
      <c r="AU21" s="52"/>
      <c r="AV21" s="169">
        <f>sélections!AX29</f>
        <v>3</v>
      </c>
      <c r="AW21" s="170">
        <f>sélections!AY29</f>
        <v>0</v>
      </c>
      <c r="AX21" s="331" t="str">
        <f>sélections!AZ29</f>
        <v>DELVAUX BAPTISTE (15)</v>
      </c>
      <c r="AY21" s="332">
        <f>sélections!BA29</f>
        <v>0</v>
      </c>
      <c r="AZ21" s="332">
        <f>sélections!BB29</f>
        <v>0</v>
      </c>
      <c r="BA21" s="332">
        <f>sélections!BC29</f>
        <v>0</v>
      </c>
      <c r="BB21" s="332">
        <f>sélections!BD29</f>
        <v>0</v>
      </c>
      <c r="BC21" s="332">
        <f>sélections!BE29</f>
        <v>0</v>
      </c>
      <c r="BD21" s="332">
        <f>sélections!BF29</f>
        <v>0</v>
      </c>
      <c r="BE21" s="332">
        <f>sélections!BG29</f>
        <v>0</v>
      </c>
      <c r="BF21" s="332">
        <f>sélections!BH29</f>
        <v>0</v>
      </c>
      <c r="BG21" s="332">
        <f>sélections!BI29</f>
        <v>0</v>
      </c>
      <c r="BH21" s="332">
        <f>sélections!BJ29</f>
        <v>0</v>
      </c>
      <c r="BI21" s="332">
        <f>sélections!BK29</f>
        <v>0</v>
      </c>
      <c r="BJ21" s="332">
        <f>sélections!BL29</f>
        <v>0</v>
      </c>
      <c r="BK21" s="332">
        <f>sélections!BM29</f>
        <v>0</v>
      </c>
      <c r="BL21" s="333">
        <f>sélections!BN29</f>
        <v>0</v>
      </c>
      <c r="BM21" s="339" t="s">
        <v>1339</v>
      </c>
      <c r="BN21" s="340"/>
      <c r="BO21" s="152" t="str">
        <f>sélections!BQ29</f>
        <v>C0</v>
      </c>
      <c r="BP21" s="153">
        <f>sélections!BR29</f>
        <v>0</v>
      </c>
      <c r="BQ21" s="329">
        <v>0</v>
      </c>
      <c r="BR21" s="330">
        <f>sélections!BR23</f>
        <v>0</v>
      </c>
    </row>
    <row r="22" spans="1:74" ht="18.75" thickBot="1" x14ac:dyDescent="0.3">
      <c r="A22" s="59"/>
      <c r="B22" s="320">
        <f>sélections!B30</f>
        <v>4</v>
      </c>
      <c r="C22" s="321">
        <f>sélections!C30</f>
        <v>0</v>
      </c>
      <c r="D22" s="322" t="str">
        <f>sélections!D30</f>
        <v>DRION RAPHAEL (6)</v>
      </c>
      <c r="E22" s="323">
        <f>sélections!E30</f>
        <v>0</v>
      </c>
      <c r="F22" s="323">
        <f>sélections!F30</f>
        <v>0</v>
      </c>
      <c r="G22" s="323">
        <f>sélections!G30</f>
        <v>0</v>
      </c>
      <c r="H22" s="323">
        <f>sélections!H30</f>
        <v>0</v>
      </c>
      <c r="I22" s="323">
        <f>sélections!I30</f>
        <v>0</v>
      </c>
      <c r="J22" s="323">
        <f>sélections!J30</f>
        <v>0</v>
      </c>
      <c r="K22" s="323">
        <f>sélections!K30</f>
        <v>0</v>
      </c>
      <c r="L22" s="323">
        <f>sélections!L30</f>
        <v>0</v>
      </c>
      <c r="M22" s="323">
        <f>sélections!M30</f>
        <v>0</v>
      </c>
      <c r="N22" s="323">
        <f>sélections!N30</f>
        <v>0</v>
      </c>
      <c r="O22" s="323">
        <f>sélections!O30</f>
        <v>0</v>
      </c>
      <c r="P22" s="323">
        <f>sélections!P30</f>
        <v>0</v>
      </c>
      <c r="Q22" s="323">
        <f>sélections!Q30</f>
        <v>0</v>
      </c>
      <c r="R22" s="324">
        <f>sélections!R30</f>
        <v>0</v>
      </c>
      <c r="S22" s="336" t="s">
        <v>1335</v>
      </c>
      <c r="T22" s="337"/>
      <c r="U22" s="327" t="str">
        <f>sélections!U30</f>
        <v>B4</v>
      </c>
      <c r="V22" s="328">
        <f>sélections!V30</f>
        <v>0</v>
      </c>
      <c r="W22" s="318">
        <v>1</v>
      </c>
      <c r="X22" s="319">
        <f>sélections!X24</f>
        <v>0</v>
      </c>
      <c r="Y22" s="52"/>
      <c r="Z22" s="320">
        <f>sélections!AA30</f>
        <v>4</v>
      </c>
      <c r="AA22" s="321">
        <f>sélections!AB30</f>
        <v>0</v>
      </c>
      <c r="AB22" s="322" t="str">
        <f>sélections!AC30</f>
        <v>BOTIN VINCENT (11)</v>
      </c>
      <c r="AC22" s="323">
        <f>sélections!AD30</f>
        <v>0</v>
      </c>
      <c r="AD22" s="323">
        <f>sélections!AE30</f>
        <v>0</v>
      </c>
      <c r="AE22" s="323">
        <f>sélections!AF30</f>
        <v>0</v>
      </c>
      <c r="AF22" s="323">
        <f>sélections!AG30</f>
        <v>0</v>
      </c>
      <c r="AG22" s="323">
        <f>sélections!AH30</f>
        <v>0</v>
      </c>
      <c r="AH22" s="323">
        <f>sélections!AI30</f>
        <v>0</v>
      </c>
      <c r="AI22" s="323">
        <f>sélections!AJ30</f>
        <v>0</v>
      </c>
      <c r="AJ22" s="323">
        <f>sélections!AK30</f>
        <v>0</v>
      </c>
      <c r="AK22" s="323">
        <f>sélections!AL30</f>
        <v>0</v>
      </c>
      <c r="AL22" s="323">
        <f>sélections!AM30</f>
        <v>0</v>
      </c>
      <c r="AM22" s="323">
        <f>sélections!AN30</f>
        <v>0</v>
      </c>
      <c r="AN22" s="323">
        <f>sélections!AO30</f>
        <v>0</v>
      </c>
      <c r="AO22" s="336" t="s">
        <v>1345</v>
      </c>
      <c r="AP22" s="337"/>
      <c r="AQ22" s="327" t="str">
        <f>sélections!AR30</f>
        <v>B6</v>
      </c>
      <c r="AR22" s="328">
        <f>sélections!AS30</f>
        <v>0</v>
      </c>
      <c r="AS22" s="318">
        <v>2</v>
      </c>
      <c r="AT22" s="319">
        <f>sélections!AT24</f>
        <v>0</v>
      </c>
      <c r="AU22" s="52"/>
      <c r="AV22" s="320">
        <f>sélections!AX30</f>
        <v>4</v>
      </c>
      <c r="AW22" s="321">
        <f>sélections!AY30</f>
        <v>0</v>
      </c>
      <c r="AX22" s="322" t="str">
        <f>sélections!AZ30</f>
        <v>ALLARD EMILIE (26)</v>
      </c>
      <c r="AY22" s="323">
        <f>sélections!BA30</f>
        <v>0</v>
      </c>
      <c r="AZ22" s="323">
        <f>sélections!BB30</f>
        <v>0</v>
      </c>
      <c r="BA22" s="323">
        <f>sélections!BC30</f>
        <v>0</v>
      </c>
      <c r="BB22" s="323">
        <f>sélections!BD30</f>
        <v>0</v>
      </c>
      <c r="BC22" s="323">
        <f>sélections!BE30</f>
        <v>0</v>
      </c>
      <c r="BD22" s="323">
        <f>sélections!BF30</f>
        <v>0</v>
      </c>
      <c r="BE22" s="323">
        <f>sélections!BG30</f>
        <v>0</v>
      </c>
      <c r="BF22" s="323">
        <f>sélections!BH30</f>
        <v>0</v>
      </c>
      <c r="BG22" s="323">
        <f>sélections!BI30</f>
        <v>0</v>
      </c>
      <c r="BH22" s="323">
        <f>sélections!BJ30</f>
        <v>0</v>
      </c>
      <c r="BI22" s="323">
        <f>sélections!BK30</f>
        <v>0</v>
      </c>
      <c r="BJ22" s="323">
        <f>sélections!BL30</f>
        <v>0</v>
      </c>
      <c r="BK22" s="323">
        <f>sélections!BM30</f>
        <v>0</v>
      </c>
      <c r="BL22" s="324">
        <f>sélections!BN30</f>
        <v>0</v>
      </c>
      <c r="BM22" s="336" t="s">
        <v>1567</v>
      </c>
      <c r="BN22" s="337"/>
      <c r="BO22" s="327" t="str">
        <f>sélections!BQ30</f>
        <v>C6</v>
      </c>
      <c r="BP22" s="328">
        <f>sélections!BR30</f>
        <v>0</v>
      </c>
      <c r="BQ22" s="318">
        <v>0</v>
      </c>
      <c r="BR22" s="319">
        <f>sélections!BR24</f>
        <v>0</v>
      </c>
    </row>
    <row r="23" spans="1:74" ht="15.75" thickBot="1" x14ac:dyDescent="0.3">
      <c r="A23" s="70"/>
      <c r="B23" s="71"/>
      <c r="C23" s="71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310" t="s">
        <v>1563</v>
      </c>
      <c r="T23" s="310"/>
      <c r="U23" s="71"/>
      <c r="V23" s="71"/>
      <c r="W23" s="71"/>
      <c r="X23" s="71"/>
      <c r="Y23" s="71"/>
      <c r="Z23" s="71"/>
      <c r="AA23" s="71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311" t="s">
        <v>1563</v>
      </c>
      <c r="AP23" s="311"/>
      <c r="AQ23" s="71"/>
      <c r="AR23" s="71"/>
      <c r="AS23" s="71"/>
      <c r="AT23" s="71"/>
      <c r="AU23" s="71"/>
      <c r="AV23" s="71"/>
      <c r="AW23" s="71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311" t="s">
        <v>1563</v>
      </c>
      <c r="BN23" s="311"/>
      <c r="BO23" s="71"/>
      <c r="BP23" s="71"/>
      <c r="BQ23" s="71"/>
      <c r="BR23" s="71"/>
      <c r="BS23" s="71"/>
    </row>
    <row r="24" spans="1:74" ht="15.75" thickBot="1" x14ac:dyDescent="0.3">
      <c r="A24" s="61"/>
      <c r="B24" s="171" t="str">
        <f>sélections!B35</f>
        <v>PROFONDEVILLE A - LA CIPALE D</v>
      </c>
      <c r="C24" s="172">
        <f>sélections!C35</f>
        <v>0</v>
      </c>
      <c r="D24" s="172">
        <f>sélections!D35</f>
        <v>0</v>
      </c>
      <c r="E24" s="172">
        <f>sélections!E35</f>
        <v>0</v>
      </c>
      <c r="F24" s="172">
        <f>sélections!F35</f>
        <v>0</v>
      </c>
      <c r="G24" s="172">
        <f>sélections!G35</f>
        <v>0</v>
      </c>
      <c r="H24" s="172">
        <f>sélections!H35</f>
        <v>0</v>
      </c>
      <c r="I24" s="172">
        <f>sélections!I35</f>
        <v>0</v>
      </c>
      <c r="J24" s="172">
        <f>sélections!J35</f>
        <v>0</v>
      </c>
      <c r="K24" s="172">
        <f>sélections!K35</f>
        <v>0</v>
      </c>
      <c r="L24" s="172">
        <f>sélections!L35</f>
        <v>0</v>
      </c>
      <c r="M24" s="172">
        <f>sélections!M35</f>
        <v>0</v>
      </c>
      <c r="N24" s="172">
        <f>sélections!N35</f>
        <v>0</v>
      </c>
      <c r="O24" s="172">
        <f>sélections!O35</f>
        <v>0</v>
      </c>
      <c r="P24" s="172">
        <f>sélections!P35</f>
        <v>0</v>
      </c>
      <c r="Q24" s="172">
        <f>sélections!Q35</f>
        <v>0</v>
      </c>
      <c r="R24" s="172">
        <f>sélections!R35</f>
        <v>0</v>
      </c>
      <c r="S24" s="172">
        <f>sélections!S35</f>
        <v>0</v>
      </c>
      <c r="T24" s="172">
        <f>sélections!T35</f>
        <v>0</v>
      </c>
      <c r="U24" s="172">
        <f>sélections!U35</f>
        <v>0</v>
      </c>
      <c r="V24" s="172">
        <f>sélections!V35</f>
        <v>0</v>
      </c>
      <c r="W24" s="172">
        <f>sélections!W35</f>
        <v>0</v>
      </c>
      <c r="X24" s="173">
        <f>sélections!X35</f>
        <v>0</v>
      </c>
      <c r="Y24" s="10"/>
      <c r="Z24" s="171" t="str">
        <f>sélections!AA35</f>
        <v>PCBV MONT A - LA CIPALE E</v>
      </c>
      <c r="AA24" s="172">
        <f>sélections!AB35</f>
        <v>0</v>
      </c>
      <c r="AB24" s="172">
        <f>sélections!AC35</f>
        <v>0</v>
      </c>
      <c r="AC24" s="172">
        <f>sélections!AD35</f>
        <v>0</v>
      </c>
      <c r="AD24" s="172">
        <f>sélections!AE35</f>
        <v>0</v>
      </c>
      <c r="AE24" s="172">
        <f>sélections!AF35</f>
        <v>0</v>
      </c>
      <c r="AF24" s="172">
        <f>sélections!AG35</f>
        <v>0</v>
      </c>
      <c r="AG24" s="172">
        <f>sélections!AH35</f>
        <v>0</v>
      </c>
      <c r="AH24" s="172">
        <f>sélections!AI35</f>
        <v>0</v>
      </c>
      <c r="AI24" s="172">
        <f>sélections!AJ35</f>
        <v>0</v>
      </c>
      <c r="AJ24" s="172">
        <f>sélections!AK35</f>
        <v>0</v>
      </c>
      <c r="AK24" s="172">
        <f>sélections!AL35</f>
        <v>0</v>
      </c>
      <c r="AL24" s="172">
        <f>sélections!AM35</f>
        <v>0</v>
      </c>
      <c r="AM24" s="172">
        <f>sélections!AN35</f>
        <v>0</v>
      </c>
      <c r="AN24" s="172">
        <f>sélections!AO35</f>
        <v>0</v>
      </c>
      <c r="AO24" s="172">
        <f>sélections!AP35</f>
        <v>0</v>
      </c>
      <c r="AP24" s="172">
        <f>sélections!AQ35</f>
        <v>0</v>
      </c>
      <c r="AQ24" s="172">
        <f>sélections!AR35</f>
        <v>0</v>
      </c>
      <c r="AR24" s="172">
        <f>sélections!AS35</f>
        <v>0</v>
      </c>
      <c r="AS24" s="172">
        <f>sélections!AT35</f>
        <v>0</v>
      </c>
      <c r="AT24" s="173">
        <f>sélections!AU35</f>
        <v>0</v>
      </c>
      <c r="AU24" s="10"/>
      <c r="AV24" s="171" t="str">
        <f>sélections!AX35</f>
        <v>LA CIPALE F - LA CROISETTE GEDINNE B</v>
      </c>
      <c r="AW24" s="172">
        <f>sélections!AY35</f>
        <v>0</v>
      </c>
      <c r="AX24" s="172">
        <f>sélections!AZ35</f>
        <v>0</v>
      </c>
      <c r="AY24" s="172">
        <f>sélections!BA35</f>
        <v>0</v>
      </c>
      <c r="AZ24" s="172">
        <f>sélections!BB35</f>
        <v>0</v>
      </c>
      <c r="BA24" s="172">
        <f>sélections!BC35</f>
        <v>0</v>
      </c>
      <c r="BB24" s="172">
        <f>sélections!BD35</f>
        <v>0</v>
      </c>
      <c r="BC24" s="172">
        <f>sélections!BE35</f>
        <v>0</v>
      </c>
      <c r="BD24" s="172">
        <f>sélections!BF35</f>
        <v>0</v>
      </c>
      <c r="BE24" s="172">
        <f>sélections!BG35</f>
        <v>0</v>
      </c>
      <c r="BF24" s="172">
        <f>sélections!BH35</f>
        <v>0</v>
      </c>
      <c r="BG24" s="172">
        <f>sélections!BI35</f>
        <v>0</v>
      </c>
      <c r="BH24" s="172">
        <f>sélections!BJ35</f>
        <v>0</v>
      </c>
      <c r="BI24" s="172">
        <f>sélections!BK35</f>
        <v>0</v>
      </c>
      <c r="BJ24" s="172">
        <f>sélections!BL35</f>
        <v>0</v>
      </c>
      <c r="BK24" s="172">
        <f>sélections!BM35</f>
        <v>0</v>
      </c>
      <c r="BL24" s="172">
        <f>sélections!BN35</f>
        <v>0</v>
      </c>
      <c r="BM24" s="172">
        <f>sélections!BO35</f>
        <v>0</v>
      </c>
      <c r="BN24" s="172">
        <f>sélections!BP35</f>
        <v>0</v>
      </c>
      <c r="BO24" s="172">
        <f>sélections!BQ35</f>
        <v>0</v>
      </c>
      <c r="BP24" s="172">
        <f>sélections!BR35</f>
        <v>0</v>
      </c>
      <c r="BQ24" s="172">
        <f>sélections!BS35</f>
        <v>0</v>
      </c>
      <c r="BR24" s="173">
        <f>sélections!BT35</f>
        <v>0</v>
      </c>
    </row>
    <row r="25" spans="1:74" ht="16.5" thickBot="1" x14ac:dyDescent="0.3">
      <c r="A25" s="59"/>
      <c r="B25" s="174" t="str">
        <f>sélections!B36</f>
        <v>2A</v>
      </c>
      <c r="C25" s="175">
        <f>sélections!C36</f>
        <v>0</v>
      </c>
      <c r="D25" s="317" t="s">
        <v>1561</v>
      </c>
      <c r="E25" s="312"/>
      <c r="F25" s="312"/>
      <c r="G25" s="312"/>
      <c r="H25" s="312">
        <v>12</v>
      </c>
      <c r="I25" s="312"/>
      <c r="J25" s="312"/>
      <c r="K25" s="312"/>
      <c r="L25" s="312"/>
      <c r="M25" s="312"/>
      <c r="N25" s="79" t="s">
        <v>520</v>
      </c>
      <c r="O25" s="312">
        <v>4</v>
      </c>
      <c r="P25" s="312"/>
      <c r="Q25" s="312"/>
      <c r="R25" s="312"/>
      <c r="S25" s="312"/>
      <c r="T25" s="313"/>
      <c r="U25" s="179" t="str">
        <f>sélections!U36</f>
        <v>CL</v>
      </c>
      <c r="V25" s="180">
        <f>sélections!V36</f>
        <v>0</v>
      </c>
      <c r="W25" s="334" t="s">
        <v>1562</v>
      </c>
      <c r="X25" s="335">
        <f>sélections!X27</f>
        <v>0</v>
      </c>
      <c r="Y25" s="54"/>
      <c r="Z25" s="174" t="str">
        <f>sélections!AA36</f>
        <v>2C</v>
      </c>
      <c r="AA25" s="175">
        <f>sélections!AB36</f>
        <v>0</v>
      </c>
      <c r="AB25" s="317" t="s">
        <v>1561</v>
      </c>
      <c r="AC25" s="312"/>
      <c r="AD25" s="312"/>
      <c r="AE25" s="312"/>
      <c r="AF25" s="312">
        <v>10</v>
      </c>
      <c r="AG25" s="312"/>
      <c r="AH25" s="312"/>
      <c r="AI25" s="312"/>
      <c r="AJ25" s="312"/>
      <c r="AK25" s="312"/>
      <c r="AL25" s="79" t="s">
        <v>520</v>
      </c>
      <c r="AM25" s="312">
        <v>6</v>
      </c>
      <c r="AN25" s="312"/>
      <c r="AO25" s="312"/>
      <c r="AP25" s="312"/>
      <c r="AQ25" s="312"/>
      <c r="AR25" s="313"/>
      <c r="AS25" s="334" t="s">
        <v>1562</v>
      </c>
      <c r="AT25" s="335" t="str">
        <f>sélections!AT27</f>
        <v>DA</v>
      </c>
      <c r="AU25" s="54"/>
      <c r="AV25" s="174" t="str">
        <f>sélections!AX36</f>
        <v>4O</v>
      </c>
      <c r="AW25" s="175">
        <f>sélections!AY36</f>
        <v>0</v>
      </c>
      <c r="AX25" s="317" t="s">
        <v>1561</v>
      </c>
      <c r="AY25" s="312"/>
      <c r="AZ25" s="312"/>
      <c r="BA25" s="312"/>
      <c r="BB25" s="312">
        <v>11</v>
      </c>
      <c r="BC25" s="312"/>
      <c r="BD25" s="312"/>
      <c r="BE25" s="312"/>
      <c r="BF25" s="312"/>
      <c r="BG25" s="312"/>
      <c r="BH25" s="79" t="s">
        <v>520</v>
      </c>
      <c r="BI25" s="312">
        <v>5</v>
      </c>
      <c r="BJ25" s="312"/>
      <c r="BK25" s="312"/>
      <c r="BL25" s="312"/>
      <c r="BM25" s="312"/>
      <c r="BN25" s="313"/>
      <c r="BO25" s="179" t="str">
        <f>sélections!BQ36</f>
        <v>CL</v>
      </c>
      <c r="BP25" s="180">
        <f>sélections!BR36</f>
        <v>0</v>
      </c>
      <c r="BQ25" s="334" t="s">
        <v>1562</v>
      </c>
      <c r="BR25" s="335">
        <f>sélections!BR27</f>
        <v>0</v>
      </c>
      <c r="BT25" s="80">
        <f>IF($H25&gt;8,1,0)+IF($AF25&gt;8,1,0)+IF($BB25&gt;8,1,0)</f>
        <v>3</v>
      </c>
      <c r="BU25" s="80">
        <f>IF($H25=8,1,0)+IF($AF25=8,1,0)+IF($BB25=8,1,0)</f>
        <v>0</v>
      </c>
      <c r="BV25" s="80">
        <f>IF($H25&lt;8,1,0)+IF($AF25&lt;8,1,0)+IF($BB25&lt;8,1,0)</f>
        <v>0</v>
      </c>
    </row>
    <row r="26" spans="1:74" ht="18" x14ac:dyDescent="0.25">
      <c r="A26" s="59"/>
      <c r="B26" s="165">
        <f>sélections!B37</f>
        <v>1</v>
      </c>
      <c r="C26" s="166">
        <f>sélections!C37</f>
        <v>0</v>
      </c>
      <c r="D26" s="331" t="str">
        <f>sélections!D37</f>
        <v>THIRY CEDRIC (15)</v>
      </c>
      <c r="E26" s="332">
        <f>sélections!E37</f>
        <v>0</v>
      </c>
      <c r="F26" s="332">
        <f>sélections!F37</f>
        <v>0</v>
      </c>
      <c r="G26" s="332">
        <f>sélections!G37</f>
        <v>0</v>
      </c>
      <c r="H26" s="332">
        <f>sélections!H37</f>
        <v>0</v>
      </c>
      <c r="I26" s="332">
        <f>sélections!I37</f>
        <v>0</v>
      </c>
      <c r="J26" s="332">
        <f>sélections!J37</f>
        <v>0</v>
      </c>
      <c r="K26" s="332">
        <f>sélections!K37</f>
        <v>0</v>
      </c>
      <c r="L26" s="332">
        <f>sélections!L37</f>
        <v>0</v>
      </c>
      <c r="M26" s="332">
        <f>sélections!M37</f>
        <v>0</v>
      </c>
      <c r="N26" s="332">
        <f>sélections!N37</f>
        <v>0</v>
      </c>
      <c r="O26" s="332">
        <f>sélections!O37</f>
        <v>0</v>
      </c>
      <c r="P26" s="332">
        <f>sélections!P37</f>
        <v>0</v>
      </c>
      <c r="Q26" s="332">
        <f>sélections!Q37</f>
        <v>0</v>
      </c>
      <c r="R26" s="333">
        <f>sélections!R37</f>
        <v>0</v>
      </c>
      <c r="S26" s="339" t="s">
        <v>1339</v>
      </c>
      <c r="T26" s="340"/>
      <c r="U26" s="152" t="str">
        <f>sélections!U37</f>
        <v>C0</v>
      </c>
      <c r="V26" s="153">
        <f>sélections!V37</f>
        <v>0</v>
      </c>
      <c r="W26" s="329">
        <v>1</v>
      </c>
      <c r="X26" s="330">
        <f>sélections!X28</f>
        <v>0</v>
      </c>
      <c r="Y26" s="52"/>
      <c r="Z26" s="165">
        <f>sélections!AA37</f>
        <v>1</v>
      </c>
      <c r="AA26" s="166">
        <f>sélections!AB37</f>
        <v>0</v>
      </c>
      <c r="AB26" s="331" t="str">
        <f>sélections!AC37</f>
        <v>TONON FERNAND (19)</v>
      </c>
      <c r="AC26" s="332">
        <f>sélections!AD37</f>
        <v>0</v>
      </c>
      <c r="AD26" s="332">
        <f>sélections!AE37</f>
        <v>0</v>
      </c>
      <c r="AE26" s="332">
        <f>sélections!AF37</f>
        <v>0</v>
      </c>
      <c r="AF26" s="332">
        <f>sélections!AG37</f>
        <v>0</v>
      </c>
      <c r="AG26" s="332">
        <f>sélections!AH37</f>
        <v>0</v>
      </c>
      <c r="AH26" s="332">
        <f>sélections!AI37</f>
        <v>0</v>
      </c>
      <c r="AI26" s="332">
        <f>sélections!AJ37</f>
        <v>0</v>
      </c>
      <c r="AJ26" s="332">
        <f>sélections!AK37</f>
        <v>0</v>
      </c>
      <c r="AK26" s="332">
        <f>sélections!AL37</f>
        <v>0</v>
      </c>
      <c r="AL26" s="332">
        <f>sélections!AM37</f>
        <v>0</v>
      </c>
      <c r="AM26" s="332">
        <f>sélections!AN37</f>
        <v>0</v>
      </c>
      <c r="AN26" s="332">
        <f>sélections!AO37</f>
        <v>0</v>
      </c>
      <c r="AO26" s="339" t="s">
        <v>1339</v>
      </c>
      <c r="AP26" s="340"/>
      <c r="AQ26" s="152" t="str">
        <f>sélections!AR37</f>
        <v>C2</v>
      </c>
      <c r="AR26" s="153">
        <f>sélections!AS37</f>
        <v>0</v>
      </c>
      <c r="AS26" s="329">
        <v>3</v>
      </c>
      <c r="AT26" s="330">
        <f>sélections!AT28</f>
        <v>7</v>
      </c>
      <c r="AU26" s="52"/>
      <c r="AV26" s="165">
        <f>sélections!AX37</f>
        <v>1</v>
      </c>
      <c r="AW26" s="166">
        <f>sélections!AY37</f>
        <v>0</v>
      </c>
      <c r="AX26" s="331" t="str">
        <f>sélections!AZ37</f>
        <v>LIZIN CORALIE (32)</v>
      </c>
      <c r="AY26" s="332">
        <f>sélections!BA37</f>
        <v>0</v>
      </c>
      <c r="AZ26" s="332">
        <f>sélections!BB37</f>
        <v>0</v>
      </c>
      <c r="BA26" s="332">
        <f>sélections!BC37</f>
        <v>0</v>
      </c>
      <c r="BB26" s="332">
        <f>sélections!BD37</f>
        <v>0</v>
      </c>
      <c r="BC26" s="332">
        <f>sélections!BE37</f>
        <v>0</v>
      </c>
      <c r="BD26" s="332">
        <f>sélections!BF37</f>
        <v>0</v>
      </c>
      <c r="BE26" s="332">
        <f>sélections!BG37</f>
        <v>0</v>
      </c>
      <c r="BF26" s="332">
        <f>sélections!BH37</f>
        <v>0</v>
      </c>
      <c r="BG26" s="332">
        <f>sélections!BI37</f>
        <v>0</v>
      </c>
      <c r="BH26" s="332">
        <f>sélections!BJ37</f>
        <v>0</v>
      </c>
      <c r="BI26" s="332">
        <f>sélections!BK37</f>
        <v>0</v>
      </c>
      <c r="BJ26" s="332">
        <f>sélections!BL37</f>
        <v>0</v>
      </c>
      <c r="BK26" s="332">
        <f>sélections!BM37</f>
        <v>0</v>
      </c>
      <c r="BL26" s="333">
        <f>sélections!BN37</f>
        <v>0</v>
      </c>
      <c r="BM26" s="339" t="s">
        <v>1371</v>
      </c>
      <c r="BN26" s="340"/>
      <c r="BO26" s="152" t="str">
        <f>sélections!BQ37</f>
        <v>D0</v>
      </c>
      <c r="BP26" s="153">
        <f>sélections!BR37</f>
        <v>0</v>
      </c>
      <c r="BQ26" s="329">
        <v>3</v>
      </c>
      <c r="BR26" s="330">
        <f>sélections!BR28</f>
        <v>0</v>
      </c>
    </row>
    <row r="27" spans="1:74" ht="18" x14ac:dyDescent="0.25">
      <c r="A27" s="59"/>
      <c r="B27" s="169">
        <f>sélections!B38</f>
        <v>2</v>
      </c>
      <c r="C27" s="170">
        <f>sélections!C38</f>
        <v>0</v>
      </c>
      <c r="D27" s="331" t="str">
        <f>sélections!D38</f>
        <v>BULTOT NORMAN (19)</v>
      </c>
      <c r="E27" s="332">
        <f>sélections!E38</f>
        <v>0</v>
      </c>
      <c r="F27" s="332">
        <f>sélections!F38</f>
        <v>0</v>
      </c>
      <c r="G27" s="332">
        <f>sélections!G38</f>
        <v>0</v>
      </c>
      <c r="H27" s="332">
        <f>sélections!H38</f>
        <v>0</v>
      </c>
      <c r="I27" s="332">
        <f>sélections!I38</f>
        <v>0</v>
      </c>
      <c r="J27" s="332">
        <f>sélections!J38</f>
        <v>0</v>
      </c>
      <c r="K27" s="332">
        <f>sélections!K38</f>
        <v>0</v>
      </c>
      <c r="L27" s="332">
        <f>sélections!L38</f>
        <v>0</v>
      </c>
      <c r="M27" s="332">
        <f>sélections!M38</f>
        <v>0</v>
      </c>
      <c r="N27" s="332">
        <f>sélections!N38</f>
        <v>0</v>
      </c>
      <c r="O27" s="332">
        <f>sélections!O38</f>
        <v>0</v>
      </c>
      <c r="P27" s="332">
        <f>sélections!P38</f>
        <v>0</v>
      </c>
      <c r="Q27" s="332">
        <f>sélections!Q38</f>
        <v>0</v>
      </c>
      <c r="R27" s="333">
        <f>sélections!R38</f>
        <v>0</v>
      </c>
      <c r="S27" s="339" t="s">
        <v>1345</v>
      </c>
      <c r="T27" s="340"/>
      <c r="U27" s="152" t="str">
        <f>sélections!U38</f>
        <v>C2</v>
      </c>
      <c r="V27" s="153">
        <f>sélections!V38</f>
        <v>0</v>
      </c>
      <c r="W27" s="329">
        <v>1</v>
      </c>
      <c r="X27" s="330">
        <f>sélections!X29</f>
        <v>0</v>
      </c>
      <c r="Y27" s="52"/>
      <c r="Z27" s="169">
        <f>sélections!AA38</f>
        <v>2</v>
      </c>
      <c r="AA27" s="170">
        <f>sélections!AB38</f>
        <v>0</v>
      </c>
      <c r="AB27" s="331" t="str">
        <f>sélections!AC38</f>
        <v>RADELET EMMANUEL (23)</v>
      </c>
      <c r="AC27" s="332">
        <f>sélections!AD38</f>
        <v>0</v>
      </c>
      <c r="AD27" s="332">
        <f>sélections!AE38</f>
        <v>0</v>
      </c>
      <c r="AE27" s="332">
        <f>sélections!AF38</f>
        <v>0</v>
      </c>
      <c r="AF27" s="332">
        <f>sélections!AG38</f>
        <v>0</v>
      </c>
      <c r="AG27" s="332">
        <f>sélections!AH38</f>
        <v>0</v>
      </c>
      <c r="AH27" s="332">
        <f>sélections!AI38</f>
        <v>0</v>
      </c>
      <c r="AI27" s="332">
        <f>sélections!AJ38</f>
        <v>0</v>
      </c>
      <c r="AJ27" s="332">
        <f>sélections!AK38</f>
        <v>0</v>
      </c>
      <c r="AK27" s="332">
        <f>sélections!AL38</f>
        <v>0</v>
      </c>
      <c r="AL27" s="332">
        <f>sélections!AM38</f>
        <v>0</v>
      </c>
      <c r="AM27" s="332">
        <f>sélections!AN38</f>
        <v>0</v>
      </c>
      <c r="AN27" s="332">
        <f>sélections!AO38</f>
        <v>0</v>
      </c>
      <c r="AO27" s="339" t="s">
        <v>1355</v>
      </c>
      <c r="AP27" s="340"/>
      <c r="AQ27" s="152" t="str">
        <f>sélections!AR38</f>
        <v>C4</v>
      </c>
      <c r="AR27" s="153">
        <f>sélections!AS38</f>
        <v>0</v>
      </c>
      <c r="AS27" s="329">
        <v>1</v>
      </c>
      <c r="AT27" s="330">
        <f>sélections!AT29</f>
        <v>9</v>
      </c>
      <c r="AU27" s="52"/>
      <c r="AV27" s="169">
        <f>sélections!AX38</f>
        <v>2</v>
      </c>
      <c r="AW27" s="170">
        <f>sélections!AY38</f>
        <v>0</v>
      </c>
      <c r="AX27" s="331" t="str">
        <f>sélections!AZ38</f>
        <v>ALLARD AMANDINE (32)</v>
      </c>
      <c r="AY27" s="332">
        <f>sélections!BA38</f>
        <v>0</v>
      </c>
      <c r="AZ27" s="332">
        <f>sélections!BB38</f>
        <v>0</v>
      </c>
      <c r="BA27" s="332">
        <f>sélections!BC38</f>
        <v>0</v>
      </c>
      <c r="BB27" s="332">
        <f>sélections!BD38</f>
        <v>0</v>
      </c>
      <c r="BC27" s="332">
        <f>sélections!BE38</f>
        <v>0</v>
      </c>
      <c r="BD27" s="332">
        <f>sélections!BF38</f>
        <v>0</v>
      </c>
      <c r="BE27" s="332">
        <f>sélections!BG38</f>
        <v>0</v>
      </c>
      <c r="BF27" s="332">
        <f>sélections!BH38</f>
        <v>0</v>
      </c>
      <c r="BG27" s="332">
        <f>sélections!BI38</f>
        <v>0</v>
      </c>
      <c r="BH27" s="332">
        <f>sélections!BJ38</f>
        <v>0</v>
      </c>
      <c r="BI27" s="332">
        <f>sélections!BK38</f>
        <v>0</v>
      </c>
      <c r="BJ27" s="332">
        <f>sélections!BL38</f>
        <v>0</v>
      </c>
      <c r="BK27" s="332">
        <f>sélections!BM38</f>
        <v>0</v>
      </c>
      <c r="BL27" s="333">
        <f>sélections!BN38</f>
        <v>0</v>
      </c>
      <c r="BM27" s="339" t="s">
        <v>1379</v>
      </c>
      <c r="BN27" s="340"/>
      <c r="BO27" s="152" t="str">
        <f>sélections!BQ38</f>
        <v>D0</v>
      </c>
      <c r="BP27" s="153">
        <f>sélections!BR38</f>
        <v>0</v>
      </c>
      <c r="BQ27" s="329">
        <v>2</v>
      </c>
      <c r="BR27" s="330">
        <f>sélections!BR29</f>
        <v>0</v>
      </c>
    </row>
    <row r="28" spans="1:74" ht="18" x14ac:dyDescent="0.25">
      <c r="A28" s="59"/>
      <c r="B28" s="169">
        <f>sélections!B39</f>
        <v>3</v>
      </c>
      <c r="C28" s="170">
        <f>sélections!C39</f>
        <v>0</v>
      </c>
      <c r="D28" s="331" t="str">
        <f>sélections!D39</f>
        <v>RADELET ARNAULD (19)</v>
      </c>
      <c r="E28" s="332">
        <f>sélections!E39</f>
        <v>0</v>
      </c>
      <c r="F28" s="332">
        <f>sélections!F39</f>
        <v>0</v>
      </c>
      <c r="G28" s="332">
        <f>sélections!G39</f>
        <v>0</v>
      </c>
      <c r="H28" s="332">
        <f>sélections!H39</f>
        <v>0</v>
      </c>
      <c r="I28" s="332">
        <f>sélections!I39</f>
        <v>0</v>
      </c>
      <c r="J28" s="332">
        <f>sélections!J39</f>
        <v>0</v>
      </c>
      <c r="K28" s="332">
        <f>sélections!K39</f>
        <v>0</v>
      </c>
      <c r="L28" s="332">
        <f>sélections!L39</f>
        <v>0</v>
      </c>
      <c r="M28" s="332">
        <f>sélections!M39</f>
        <v>0</v>
      </c>
      <c r="N28" s="332">
        <f>sélections!N39</f>
        <v>0</v>
      </c>
      <c r="O28" s="332">
        <f>sélections!O39</f>
        <v>0</v>
      </c>
      <c r="P28" s="332">
        <f>sélections!P39</f>
        <v>0</v>
      </c>
      <c r="Q28" s="332">
        <f>sélections!Q39</f>
        <v>0</v>
      </c>
      <c r="R28" s="333">
        <f>sélections!R39</f>
        <v>0</v>
      </c>
      <c r="S28" s="339" t="s">
        <v>1350</v>
      </c>
      <c r="T28" s="340"/>
      <c r="U28" s="152" t="str">
        <f>sélections!U39</f>
        <v>C2</v>
      </c>
      <c r="V28" s="153">
        <f>sélections!V39</f>
        <v>0</v>
      </c>
      <c r="W28" s="329">
        <v>0</v>
      </c>
      <c r="X28" s="330">
        <f>sélections!X30</f>
        <v>0</v>
      </c>
      <c r="Y28" s="52"/>
      <c r="Z28" s="169">
        <f>sélections!AA39</f>
        <v>3</v>
      </c>
      <c r="AA28" s="170">
        <f>sélections!AB39</f>
        <v>0</v>
      </c>
      <c r="AB28" s="331" t="str">
        <f>sélections!AC39</f>
        <v>RADELET NOE (23)</v>
      </c>
      <c r="AC28" s="332">
        <f>sélections!AD39</f>
        <v>0</v>
      </c>
      <c r="AD28" s="332">
        <f>sélections!AE39</f>
        <v>0</v>
      </c>
      <c r="AE28" s="332">
        <f>sélections!AF39</f>
        <v>0</v>
      </c>
      <c r="AF28" s="332">
        <f>sélections!AG39</f>
        <v>0</v>
      </c>
      <c r="AG28" s="332">
        <f>sélections!AH39</f>
        <v>0</v>
      </c>
      <c r="AH28" s="332">
        <f>sélections!AI39</f>
        <v>0</v>
      </c>
      <c r="AI28" s="332">
        <f>sélections!AJ39</f>
        <v>0</v>
      </c>
      <c r="AJ28" s="332">
        <f>sélections!AK39</f>
        <v>0</v>
      </c>
      <c r="AK28" s="332">
        <f>sélections!AL39</f>
        <v>0</v>
      </c>
      <c r="AL28" s="332">
        <f>sélections!AM39</f>
        <v>0</v>
      </c>
      <c r="AM28" s="332">
        <f>sélections!AN39</f>
        <v>0</v>
      </c>
      <c r="AN28" s="332">
        <f>sélections!AO39</f>
        <v>0</v>
      </c>
      <c r="AO28" s="339" t="s">
        <v>1355</v>
      </c>
      <c r="AP28" s="340"/>
      <c r="AQ28" s="152" t="str">
        <f>sélections!AR39</f>
        <v>C4</v>
      </c>
      <c r="AR28" s="153">
        <f>sélections!AS39</f>
        <v>0</v>
      </c>
      <c r="AS28" s="329">
        <v>1</v>
      </c>
      <c r="AT28" s="330">
        <f>sélections!AT30</f>
        <v>8</v>
      </c>
      <c r="AU28" s="52"/>
      <c r="AV28" s="169">
        <f>sélections!AX39</f>
        <v>3</v>
      </c>
      <c r="AW28" s="170">
        <f>sélections!AY39</f>
        <v>0</v>
      </c>
      <c r="AX28" s="331" t="str">
        <f>sélections!AZ39</f>
        <v>DEFAUX YVES (32)</v>
      </c>
      <c r="AY28" s="332">
        <f>sélections!BA39</f>
        <v>0</v>
      </c>
      <c r="AZ28" s="332">
        <f>sélections!BB39</f>
        <v>0</v>
      </c>
      <c r="BA28" s="332">
        <f>sélections!BC39</f>
        <v>0</v>
      </c>
      <c r="BB28" s="332">
        <f>sélections!BD39</f>
        <v>0</v>
      </c>
      <c r="BC28" s="332">
        <f>sélections!BE39</f>
        <v>0</v>
      </c>
      <c r="BD28" s="332">
        <f>sélections!BF39</f>
        <v>0</v>
      </c>
      <c r="BE28" s="332">
        <f>sélections!BG39</f>
        <v>0</v>
      </c>
      <c r="BF28" s="332">
        <f>sélections!BH39</f>
        <v>0</v>
      </c>
      <c r="BG28" s="332">
        <f>sélections!BI39</f>
        <v>0</v>
      </c>
      <c r="BH28" s="332">
        <f>sélections!BJ39</f>
        <v>0</v>
      </c>
      <c r="BI28" s="332">
        <f>sélections!BK39</f>
        <v>0</v>
      </c>
      <c r="BJ28" s="332">
        <f>sélections!BL39</f>
        <v>0</v>
      </c>
      <c r="BK28" s="332">
        <f>sélections!BM39</f>
        <v>0</v>
      </c>
      <c r="BL28" s="333">
        <f>sélections!BN39</f>
        <v>0</v>
      </c>
      <c r="BM28" s="339" t="s">
        <v>1379</v>
      </c>
      <c r="BN28" s="340"/>
      <c r="BO28" s="152" t="str">
        <f>sélections!BQ39</f>
        <v>D0</v>
      </c>
      <c r="BP28" s="153">
        <f>sélections!BR39</f>
        <v>0</v>
      </c>
      <c r="BQ28" s="329">
        <v>3</v>
      </c>
      <c r="BR28" s="330">
        <f>sélections!BR30</f>
        <v>0</v>
      </c>
    </row>
    <row r="29" spans="1:74" ht="18.75" thickBot="1" x14ac:dyDescent="0.3">
      <c r="A29" s="59"/>
      <c r="B29" s="320">
        <f>sélections!B40</f>
        <v>4</v>
      </c>
      <c r="C29" s="321">
        <f>sélections!C40</f>
        <v>0</v>
      </c>
      <c r="D29" s="322" t="str">
        <f>sélections!D40</f>
        <v>SIMON PIERRE (23)</v>
      </c>
      <c r="E29" s="323">
        <f>sélections!E40</f>
        <v>0</v>
      </c>
      <c r="F29" s="323">
        <f>sélections!F40</f>
        <v>0</v>
      </c>
      <c r="G29" s="323">
        <f>sélections!G40</f>
        <v>0</v>
      </c>
      <c r="H29" s="323">
        <f>sélections!H40</f>
        <v>0</v>
      </c>
      <c r="I29" s="323">
        <f>sélections!I40</f>
        <v>0</v>
      </c>
      <c r="J29" s="323">
        <f>sélections!J40</f>
        <v>0</v>
      </c>
      <c r="K29" s="323">
        <f>sélections!K40</f>
        <v>0</v>
      </c>
      <c r="L29" s="323">
        <f>sélections!L40</f>
        <v>0</v>
      </c>
      <c r="M29" s="323">
        <f>sélections!M40</f>
        <v>0</v>
      </c>
      <c r="N29" s="323">
        <f>sélections!N40</f>
        <v>0</v>
      </c>
      <c r="O29" s="323">
        <f>sélections!O40</f>
        <v>0</v>
      </c>
      <c r="P29" s="323">
        <f>sélections!P40</f>
        <v>0</v>
      </c>
      <c r="Q29" s="323">
        <f>sélections!Q40</f>
        <v>0</v>
      </c>
      <c r="R29" s="324">
        <f>sélections!R40</f>
        <v>0</v>
      </c>
      <c r="S29" s="336" t="s">
        <v>1360</v>
      </c>
      <c r="T29" s="337"/>
      <c r="U29" s="327" t="str">
        <f>sélections!U40</f>
        <v>C4</v>
      </c>
      <c r="V29" s="328">
        <f>sélections!V40</f>
        <v>0</v>
      </c>
      <c r="W29" s="318">
        <v>2</v>
      </c>
      <c r="X29" s="319">
        <f>sélections!X31</f>
        <v>0</v>
      </c>
      <c r="Y29" s="52"/>
      <c r="Z29" s="320">
        <f>sélections!AA40</f>
        <v>4</v>
      </c>
      <c r="AA29" s="321">
        <f>sélections!AB40</f>
        <v>0</v>
      </c>
      <c r="AB29" s="322" t="str">
        <f>sélections!AC40</f>
        <v>PEIFFER FREDERIC (23)</v>
      </c>
      <c r="AC29" s="323">
        <f>sélections!AD40</f>
        <v>0</v>
      </c>
      <c r="AD29" s="323">
        <f>sélections!AE40</f>
        <v>0</v>
      </c>
      <c r="AE29" s="323">
        <f>sélections!AF40</f>
        <v>0</v>
      </c>
      <c r="AF29" s="323">
        <f>sélections!AG40</f>
        <v>0</v>
      </c>
      <c r="AG29" s="323">
        <f>sélections!AH40</f>
        <v>0</v>
      </c>
      <c r="AH29" s="323">
        <f>sélections!AI40</f>
        <v>0</v>
      </c>
      <c r="AI29" s="323">
        <f>sélections!AJ40</f>
        <v>0</v>
      </c>
      <c r="AJ29" s="323">
        <f>sélections!AK40</f>
        <v>0</v>
      </c>
      <c r="AK29" s="323">
        <f>sélections!AL40</f>
        <v>0</v>
      </c>
      <c r="AL29" s="323">
        <f>sélections!AM40</f>
        <v>0</v>
      </c>
      <c r="AM29" s="323">
        <f>sélections!AN40</f>
        <v>0</v>
      </c>
      <c r="AN29" s="323">
        <f>sélections!AO40</f>
        <v>0</v>
      </c>
      <c r="AO29" s="336" t="s">
        <v>1355</v>
      </c>
      <c r="AP29" s="337"/>
      <c r="AQ29" s="327" t="str">
        <f>sélections!AR40</f>
        <v>C4</v>
      </c>
      <c r="AR29" s="328">
        <f>sélections!AS40</f>
        <v>0</v>
      </c>
      <c r="AS29" s="318">
        <v>1</v>
      </c>
      <c r="AT29" s="319" t="str">
        <f>sélections!AT31</f>
        <v/>
      </c>
      <c r="AU29" s="52"/>
      <c r="AV29" s="320">
        <f>sélections!AX40</f>
        <v>4</v>
      </c>
      <c r="AW29" s="321">
        <f>sélections!AY40</f>
        <v>0</v>
      </c>
      <c r="AX29" s="322" t="str">
        <f>sélections!AZ40</f>
        <v>GRIFNEE MARTIN (32)</v>
      </c>
      <c r="AY29" s="323">
        <f>sélections!BA40</f>
        <v>0</v>
      </c>
      <c r="AZ29" s="323">
        <f>sélections!BB40</f>
        <v>0</v>
      </c>
      <c r="BA29" s="323">
        <f>sélections!BC40</f>
        <v>0</v>
      </c>
      <c r="BB29" s="323">
        <f>sélections!BD40</f>
        <v>0</v>
      </c>
      <c r="BC29" s="323">
        <f>sélections!BE40</f>
        <v>0</v>
      </c>
      <c r="BD29" s="323">
        <f>sélections!BF40</f>
        <v>0</v>
      </c>
      <c r="BE29" s="323">
        <f>sélections!BG40</f>
        <v>0</v>
      </c>
      <c r="BF29" s="323">
        <f>sélections!BH40</f>
        <v>0</v>
      </c>
      <c r="BG29" s="323">
        <f>sélections!BI40</f>
        <v>0</v>
      </c>
      <c r="BH29" s="323">
        <f>sélections!BJ40</f>
        <v>0</v>
      </c>
      <c r="BI29" s="323">
        <f>sélections!BK40</f>
        <v>0</v>
      </c>
      <c r="BJ29" s="323">
        <f>sélections!BL40</f>
        <v>0</v>
      </c>
      <c r="BK29" s="323">
        <f>sélections!BM40</f>
        <v>0</v>
      </c>
      <c r="BL29" s="324">
        <f>sélections!BN40</f>
        <v>0</v>
      </c>
      <c r="BM29" s="336" t="s">
        <v>1389</v>
      </c>
      <c r="BN29" s="337"/>
      <c r="BO29" s="327" t="str">
        <f>sélections!BQ40</f>
        <v>D0</v>
      </c>
      <c r="BP29" s="328">
        <f>sélections!BR40</f>
        <v>0</v>
      </c>
      <c r="BQ29" s="318">
        <v>3</v>
      </c>
      <c r="BR29" s="319">
        <f>sélections!BR31</f>
        <v>0</v>
      </c>
    </row>
    <row r="30" spans="1:74" ht="15.75" thickBot="1" x14ac:dyDescent="0.3">
      <c r="A30" s="59"/>
      <c r="J30" s="9"/>
      <c r="S30" s="311" t="s">
        <v>1563</v>
      </c>
      <c r="T30" s="311"/>
      <c r="AO30" s="311" t="s">
        <v>1563</v>
      </c>
      <c r="AP30" s="311"/>
      <c r="BM30" s="311" t="s">
        <v>1563</v>
      </c>
      <c r="BN30" s="311"/>
    </row>
    <row r="31" spans="1:74" ht="15.75" thickBot="1" x14ac:dyDescent="0.3">
      <c r="A31" s="61"/>
      <c r="B31" s="171" t="str">
        <f>sélections!B46</f>
        <v>LA CIPALE G - CTT ANDOY H</v>
      </c>
      <c r="C31" s="172">
        <f>sélections!C46</f>
        <v>0</v>
      </c>
      <c r="D31" s="172">
        <f>sélections!D46</f>
        <v>0</v>
      </c>
      <c r="E31" s="172">
        <f>sélections!E46</f>
        <v>0</v>
      </c>
      <c r="F31" s="172">
        <f>sélections!F46</f>
        <v>0</v>
      </c>
      <c r="G31" s="172">
        <f>sélections!G46</f>
        <v>0</v>
      </c>
      <c r="H31" s="172">
        <f>sélections!H46</f>
        <v>0</v>
      </c>
      <c r="I31" s="172">
        <f>sélections!I46</f>
        <v>0</v>
      </c>
      <c r="J31" s="172">
        <f>sélections!J46</f>
        <v>0</v>
      </c>
      <c r="K31" s="172">
        <f>sélections!K46</f>
        <v>0</v>
      </c>
      <c r="L31" s="172">
        <f>sélections!L46</f>
        <v>0</v>
      </c>
      <c r="M31" s="172">
        <f>sélections!M46</f>
        <v>0</v>
      </c>
      <c r="N31" s="172">
        <f>sélections!N46</f>
        <v>0</v>
      </c>
      <c r="O31" s="172">
        <f>sélections!O46</f>
        <v>0</v>
      </c>
      <c r="P31" s="172">
        <f>sélections!P46</f>
        <v>0</v>
      </c>
      <c r="Q31" s="172">
        <f>sélections!Q46</f>
        <v>0</v>
      </c>
      <c r="R31" s="172">
        <f>sélections!R46</f>
        <v>0</v>
      </c>
      <c r="S31" s="172">
        <f>sélections!S46</f>
        <v>0</v>
      </c>
      <c r="T31" s="172">
        <f>sélections!T46</f>
        <v>0</v>
      </c>
      <c r="U31" s="172">
        <f>sélections!U46</f>
        <v>0</v>
      </c>
      <c r="V31" s="172">
        <f>sélections!V46</f>
        <v>0</v>
      </c>
      <c r="W31" s="172">
        <f>sélections!W46</f>
        <v>0</v>
      </c>
      <c r="X31" s="173">
        <f>sélections!X46</f>
        <v>0</v>
      </c>
      <c r="Y31" s="10"/>
      <c r="Z31" s="171" t="str">
        <f>sélections!AA46</f>
        <v>R BOUGE C - LA CIPALE H</v>
      </c>
      <c r="AA31" s="172">
        <f>sélections!AB46</f>
        <v>0</v>
      </c>
      <c r="AB31" s="172">
        <f>sélections!AC46</f>
        <v>0</v>
      </c>
      <c r="AC31" s="172">
        <f>sélections!AD46</f>
        <v>0</v>
      </c>
      <c r="AD31" s="172">
        <f>sélections!AE46</f>
        <v>0</v>
      </c>
      <c r="AE31" s="172">
        <f>sélections!AF46</f>
        <v>0</v>
      </c>
      <c r="AF31" s="172">
        <f>sélections!AG46</f>
        <v>0</v>
      </c>
      <c r="AG31" s="172">
        <f>sélections!AH46</f>
        <v>0</v>
      </c>
      <c r="AH31" s="172">
        <f>sélections!AI46</f>
        <v>0</v>
      </c>
      <c r="AI31" s="172">
        <f>sélections!AJ46</f>
        <v>0</v>
      </c>
      <c r="AJ31" s="172">
        <f>sélections!AK46</f>
        <v>0</v>
      </c>
      <c r="AK31" s="172">
        <f>sélections!AL46</f>
        <v>0</v>
      </c>
      <c r="AL31" s="172">
        <f>sélections!AM46</f>
        <v>0</v>
      </c>
      <c r="AM31" s="172">
        <f>sélections!AN46</f>
        <v>0</v>
      </c>
      <c r="AN31" s="172">
        <f>sélections!AO46</f>
        <v>0</v>
      </c>
      <c r="AO31" s="172">
        <f>sélections!AP46</f>
        <v>0</v>
      </c>
      <c r="AP31" s="172">
        <f>sélections!AQ46</f>
        <v>0</v>
      </c>
      <c r="AQ31" s="172">
        <f>sélections!AR46</f>
        <v>0</v>
      </c>
      <c r="AR31" s="172">
        <f>sélections!AS46</f>
        <v>0</v>
      </c>
      <c r="AS31" s="172">
        <f>sélections!AT46</f>
        <v>0</v>
      </c>
      <c r="AT31" s="173">
        <f>sélections!AU46</f>
        <v>0</v>
      </c>
      <c r="AU31" s="10"/>
      <c r="AV31" s="171" t="str">
        <f>sélections!AX46</f>
        <v>LA CIPALE I - TT VEDRINAMUR J</v>
      </c>
      <c r="AW31" s="172">
        <f>sélections!AY46</f>
        <v>0</v>
      </c>
      <c r="AX31" s="172">
        <f>sélections!AZ46</f>
        <v>0</v>
      </c>
      <c r="AY31" s="172">
        <f>sélections!BA46</f>
        <v>0</v>
      </c>
      <c r="AZ31" s="172">
        <f>sélections!BB46</f>
        <v>0</v>
      </c>
      <c r="BA31" s="172">
        <f>sélections!BC46</f>
        <v>0</v>
      </c>
      <c r="BB31" s="172">
        <f>sélections!BD46</f>
        <v>0</v>
      </c>
      <c r="BC31" s="172">
        <f>sélections!BE46</f>
        <v>0</v>
      </c>
      <c r="BD31" s="172">
        <f>sélections!BF46</f>
        <v>0</v>
      </c>
      <c r="BE31" s="172">
        <f>sélections!BG46</f>
        <v>0</v>
      </c>
      <c r="BF31" s="172">
        <f>sélections!BH46</f>
        <v>0</v>
      </c>
      <c r="BG31" s="172">
        <f>sélections!BI46</f>
        <v>0</v>
      </c>
      <c r="BH31" s="172">
        <f>sélections!BJ46</f>
        <v>0</v>
      </c>
      <c r="BI31" s="172">
        <f>sélections!BK46</f>
        <v>0</v>
      </c>
      <c r="BJ31" s="172">
        <f>sélections!BL46</f>
        <v>0</v>
      </c>
      <c r="BK31" s="172">
        <f>sélections!BM46</f>
        <v>0</v>
      </c>
      <c r="BL31" s="172">
        <f>sélections!BN46</f>
        <v>0</v>
      </c>
      <c r="BM31" s="172">
        <f>sélections!BO46</f>
        <v>0</v>
      </c>
      <c r="BN31" s="172">
        <f>sélections!BP46</f>
        <v>0</v>
      </c>
      <c r="BO31" s="172">
        <f>sélections!BQ46</f>
        <v>0</v>
      </c>
      <c r="BP31" s="172">
        <f>sélections!BR46</f>
        <v>0</v>
      </c>
      <c r="BQ31" s="172">
        <f>sélections!BS46</f>
        <v>0</v>
      </c>
      <c r="BR31" s="173">
        <f>sélections!BT46</f>
        <v>0</v>
      </c>
    </row>
    <row r="32" spans="1:74" ht="16.5" thickBot="1" x14ac:dyDescent="0.3">
      <c r="A32" s="59"/>
      <c r="B32" s="174" t="str">
        <f>sélections!B47</f>
        <v>4M</v>
      </c>
      <c r="C32" s="175">
        <f>sélections!C47</f>
        <v>0</v>
      </c>
      <c r="D32" s="317" t="s">
        <v>1561</v>
      </c>
      <c r="E32" s="312"/>
      <c r="F32" s="312"/>
      <c r="G32" s="312"/>
      <c r="H32" s="312">
        <v>13</v>
      </c>
      <c r="I32" s="312"/>
      <c r="J32" s="312"/>
      <c r="K32" s="312"/>
      <c r="L32" s="312"/>
      <c r="M32" s="312"/>
      <c r="N32" s="79" t="s">
        <v>520</v>
      </c>
      <c r="O32" s="312">
        <v>3</v>
      </c>
      <c r="P32" s="312"/>
      <c r="Q32" s="312"/>
      <c r="R32" s="312"/>
      <c r="S32" s="312"/>
      <c r="T32" s="313"/>
      <c r="U32" s="179" t="str">
        <f>sélections!U47</f>
        <v>CL</v>
      </c>
      <c r="V32" s="180">
        <f>sélections!V47</f>
        <v>0</v>
      </c>
      <c r="W32" s="334" t="s">
        <v>1562</v>
      </c>
      <c r="X32" s="335">
        <f>sélections!X34</f>
        <v>0</v>
      </c>
      <c r="Y32" s="54"/>
      <c r="Z32" s="174" t="str">
        <f>sélections!AA47</f>
        <v>4J</v>
      </c>
      <c r="AA32" s="175">
        <f>sélections!AB47</f>
        <v>0</v>
      </c>
      <c r="AB32" s="317" t="s">
        <v>1561</v>
      </c>
      <c r="AC32" s="312"/>
      <c r="AD32" s="312"/>
      <c r="AE32" s="312"/>
      <c r="AF32" s="312">
        <v>9</v>
      </c>
      <c r="AG32" s="312"/>
      <c r="AH32" s="312"/>
      <c r="AI32" s="312"/>
      <c r="AJ32" s="312"/>
      <c r="AK32" s="312"/>
      <c r="AL32" s="79" t="s">
        <v>520</v>
      </c>
      <c r="AM32" s="312">
        <v>7</v>
      </c>
      <c r="AN32" s="312"/>
      <c r="AO32" s="312"/>
      <c r="AP32" s="312"/>
      <c r="AQ32" s="312"/>
      <c r="AR32" s="313"/>
      <c r="AS32" s="334" t="s">
        <v>1562</v>
      </c>
      <c r="AT32" s="335">
        <f>sélections!AT34</f>
        <v>0</v>
      </c>
      <c r="AU32" s="54"/>
      <c r="AV32" s="174" t="str">
        <f>sélections!AX47</f>
        <v>4N</v>
      </c>
      <c r="AW32" s="175">
        <f>sélections!AY47</f>
        <v>0</v>
      </c>
      <c r="AX32" s="317" t="s">
        <v>1561</v>
      </c>
      <c r="AY32" s="312"/>
      <c r="AZ32" s="312"/>
      <c r="BA32" s="312"/>
      <c r="BB32" s="312">
        <v>8</v>
      </c>
      <c r="BC32" s="312"/>
      <c r="BD32" s="312"/>
      <c r="BE32" s="312"/>
      <c r="BF32" s="312"/>
      <c r="BG32" s="312"/>
      <c r="BH32" s="79" t="s">
        <v>520</v>
      </c>
      <c r="BI32" s="312">
        <v>8</v>
      </c>
      <c r="BJ32" s="312"/>
      <c r="BK32" s="312"/>
      <c r="BL32" s="312"/>
      <c r="BM32" s="312"/>
      <c r="BN32" s="313"/>
      <c r="BO32" s="179" t="str">
        <f>sélections!BQ47</f>
        <v>CL</v>
      </c>
      <c r="BP32" s="180">
        <f>sélections!BR47</f>
        <v>0</v>
      </c>
      <c r="BQ32" s="334" t="s">
        <v>1562</v>
      </c>
      <c r="BR32" s="335">
        <f>sélections!BR34</f>
        <v>0</v>
      </c>
      <c r="BT32" s="80">
        <f>IF($H32&gt;8,1,0)+IF($AF32&gt;8,1,0)+IF($BB32&gt;8,1,0)</f>
        <v>2</v>
      </c>
      <c r="BU32" s="80">
        <f>IF($H32=8,1,0)+IF($AF32=8,1,0)+IF($BB32=8,1,0)</f>
        <v>1</v>
      </c>
      <c r="BV32" s="80">
        <f>IF($H32&lt;8,1,0)+IF($AF32&lt;8,1,0)+IF($BB32&lt;8,1,0)</f>
        <v>0</v>
      </c>
    </row>
    <row r="33" spans="1:74" ht="18" x14ac:dyDescent="0.25">
      <c r="A33" s="59"/>
      <c r="B33" s="165">
        <f>sélections!B48</f>
        <v>1</v>
      </c>
      <c r="C33" s="166">
        <f>sélections!C48</f>
        <v>0</v>
      </c>
      <c r="D33" s="331" t="str">
        <f>sélections!D48</f>
        <v>RADELET SACHA (39)</v>
      </c>
      <c r="E33" s="332">
        <f>sélections!E48</f>
        <v>0</v>
      </c>
      <c r="F33" s="332">
        <f>sélections!F48</f>
        <v>0</v>
      </c>
      <c r="G33" s="332">
        <f>sélections!G48</f>
        <v>0</v>
      </c>
      <c r="H33" s="332">
        <f>sélections!H48</f>
        <v>0</v>
      </c>
      <c r="I33" s="332">
        <f>sélections!I48</f>
        <v>0</v>
      </c>
      <c r="J33" s="332">
        <f>sélections!J48</f>
        <v>0</v>
      </c>
      <c r="K33" s="332">
        <f>sélections!K48</f>
        <v>0</v>
      </c>
      <c r="L33" s="332">
        <f>sélections!L48</f>
        <v>0</v>
      </c>
      <c r="M33" s="332">
        <f>sélections!M48</f>
        <v>0</v>
      </c>
      <c r="N33" s="332">
        <f>sélections!N48</f>
        <v>0</v>
      </c>
      <c r="O33" s="332">
        <f>sélections!O48</f>
        <v>0</v>
      </c>
      <c r="P33" s="332">
        <f>sélections!P48</f>
        <v>0</v>
      </c>
      <c r="Q33" s="332">
        <f>sélections!Q48</f>
        <v>0</v>
      </c>
      <c r="R33" s="333">
        <f>sélections!R48</f>
        <v>0</v>
      </c>
      <c r="S33" s="339" t="s">
        <v>1379</v>
      </c>
      <c r="T33" s="340"/>
      <c r="U33" s="152" t="str">
        <f>sélections!U48</f>
        <v>D2</v>
      </c>
      <c r="V33" s="153">
        <f>sélections!V48</f>
        <v>0</v>
      </c>
      <c r="W33" s="329">
        <v>3</v>
      </c>
      <c r="X33" s="330">
        <f>sélections!X35</f>
        <v>0</v>
      </c>
      <c r="Y33" s="52"/>
      <c r="Z33" s="165">
        <f>sélections!AA48</f>
        <v>1</v>
      </c>
      <c r="AA33" s="166">
        <f>sélections!AB48</f>
        <v>0</v>
      </c>
      <c r="AB33" s="331" t="str">
        <f>sélections!AC48</f>
        <v>LETECHEUR DANIEL (39)</v>
      </c>
      <c r="AC33" s="332">
        <f>sélections!AD48</f>
        <v>0</v>
      </c>
      <c r="AD33" s="332">
        <f>sélections!AE48</f>
        <v>0</v>
      </c>
      <c r="AE33" s="332">
        <f>sélections!AF48</f>
        <v>0</v>
      </c>
      <c r="AF33" s="332">
        <f>sélections!AG48</f>
        <v>0</v>
      </c>
      <c r="AG33" s="332">
        <f>sélections!AH48</f>
        <v>0</v>
      </c>
      <c r="AH33" s="332">
        <f>sélections!AI48</f>
        <v>0</v>
      </c>
      <c r="AI33" s="332">
        <f>sélections!AJ48</f>
        <v>0</v>
      </c>
      <c r="AJ33" s="332">
        <f>sélections!AK48</f>
        <v>0</v>
      </c>
      <c r="AK33" s="332">
        <f>sélections!AL48</f>
        <v>0</v>
      </c>
      <c r="AL33" s="332">
        <f>sélections!AM48</f>
        <v>0</v>
      </c>
      <c r="AM33" s="332">
        <f>sélections!AN48</f>
        <v>0</v>
      </c>
      <c r="AN33" s="332">
        <f>sélections!AO48</f>
        <v>0</v>
      </c>
      <c r="AO33" s="339" t="s">
        <v>1371</v>
      </c>
      <c r="AP33" s="340"/>
      <c r="AQ33" s="152" t="str">
        <f>sélections!AR48</f>
        <v>D2</v>
      </c>
      <c r="AR33" s="153">
        <f>sélections!AS48</f>
        <v>0</v>
      </c>
      <c r="AS33" s="329">
        <v>1</v>
      </c>
      <c r="AT33" s="330">
        <f>sélections!AT35</f>
        <v>0</v>
      </c>
      <c r="AU33" s="52"/>
      <c r="AV33" s="165">
        <f>sélections!AX48</f>
        <v>1</v>
      </c>
      <c r="AW33" s="166">
        <f>sélections!AY48</f>
        <v>0</v>
      </c>
      <c r="AX33" s="331" t="str">
        <f>sélections!AZ48</f>
        <v>CHERRY ELIOTT (47)</v>
      </c>
      <c r="AY33" s="332">
        <f>sélections!BA48</f>
        <v>0</v>
      </c>
      <c r="AZ33" s="332">
        <f>sélections!BB48</f>
        <v>0</v>
      </c>
      <c r="BA33" s="332">
        <f>sélections!BC48</f>
        <v>0</v>
      </c>
      <c r="BB33" s="332">
        <f>sélections!BD48</f>
        <v>0</v>
      </c>
      <c r="BC33" s="332">
        <f>sélections!BE48</f>
        <v>0</v>
      </c>
      <c r="BD33" s="332">
        <f>sélections!BF48</f>
        <v>0</v>
      </c>
      <c r="BE33" s="332">
        <f>sélections!BG48</f>
        <v>0</v>
      </c>
      <c r="BF33" s="332">
        <f>sélections!BH48</f>
        <v>0</v>
      </c>
      <c r="BG33" s="332">
        <f>sélections!BI48</f>
        <v>0</v>
      </c>
      <c r="BH33" s="332">
        <f>sélections!BJ48</f>
        <v>0</v>
      </c>
      <c r="BI33" s="332">
        <f>sélections!BK48</f>
        <v>0</v>
      </c>
      <c r="BJ33" s="332">
        <f>sélections!BL48</f>
        <v>0</v>
      </c>
      <c r="BK33" s="332">
        <f>sélections!BM48</f>
        <v>0</v>
      </c>
      <c r="BL33" s="333">
        <f>sélections!BN48</f>
        <v>0</v>
      </c>
      <c r="BM33" s="339" t="s">
        <v>1364</v>
      </c>
      <c r="BN33" s="340"/>
      <c r="BO33" s="152" t="str">
        <f>sélections!BQ48</f>
        <v>D6</v>
      </c>
      <c r="BP33" s="153">
        <f>sélections!BR48</f>
        <v>0</v>
      </c>
      <c r="BQ33" s="329">
        <v>3</v>
      </c>
      <c r="BR33" s="330">
        <f>sélections!BR35</f>
        <v>0</v>
      </c>
    </row>
    <row r="34" spans="1:74" ht="18" x14ac:dyDescent="0.25">
      <c r="A34" s="59"/>
      <c r="B34" s="169">
        <f>sélections!B49</f>
        <v>2</v>
      </c>
      <c r="C34" s="170">
        <f>sélections!C49</f>
        <v>0</v>
      </c>
      <c r="D34" s="331" t="str">
        <f>sélections!D49</f>
        <v>DAVE JULIEN (39)</v>
      </c>
      <c r="E34" s="332">
        <f>sélections!E49</f>
        <v>0</v>
      </c>
      <c r="F34" s="332">
        <f>sélections!F49</f>
        <v>0</v>
      </c>
      <c r="G34" s="332">
        <f>sélections!G49</f>
        <v>0</v>
      </c>
      <c r="H34" s="332">
        <f>sélections!H49</f>
        <v>0</v>
      </c>
      <c r="I34" s="332">
        <f>sélections!I49</f>
        <v>0</v>
      </c>
      <c r="J34" s="332">
        <f>sélections!J49</f>
        <v>0</v>
      </c>
      <c r="K34" s="332">
        <f>sélections!K49</f>
        <v>0</v>
      </c>
      <c r="L34" s="332">
        <f>sélections!L49</f>
        <v>0</v>
      </c>
      <c r="M34" s="332">
        <f>sélections!M49</f>
        <v>0</v>
      </c>
      <c r="N34" s="332">
        <f>sélections!N49</f>
        <v>0</v>
      </c>
      <c r="O34" s="332">
        <f>sélections!O49</f>
        <v>0</v>
      </c>
      <c r="P34" s="332">
        <f>sélections!P49</f>
        <v>0</v>
      </c>
      <c r="Q34" s="332">
        <f>sélections!Q49</f>
        <v>0</v>
      </c>
      <c r="R34" s="333">
        <f>sélections!R49</f>
        <v>0</v>
      </c>
      <c r="S34" s="339" t="s">
        <v>1379</v>
      </c>
      <c r="T34" s="340"/>
      <c r="U34" s="152" t="str">
        <f>sélections!U49</f>
        <v>D2</v>
      </c>
      <c r="V34" s="153">
        <f>sélections!V49</f>
        <v>0</v>
      </c>
      <c r="W34" s="329">
        <v>2</v>
      </c>
      <c r="X34" s="330">
        <f>sélections!X36</f>
        <v>0</v>
      </c>
      <c r="Y34" s="52"/>
      <c r="Z34" s="169">
        <f>sélections!AA49</f>
        <v>2</v>
      </c>
      <c r="AA34" s="170">
        <f>sélections!AB49</f>
        <v>0</v>
      </c>
      <c r="AB34" s="331" t="str">
        <f>sélections!AC49</f>
        <v>PIECHOWSKI RICHARD (39)</v>
      </c>
      <c r="AC34" s="332">
        <f>sélections!AD49</f>
        <v>0</v>
      </c>
      <c r="AD34" s="332">
        <f>sélections!AE49</f>
        <v>0</v>
      </c>
      <c r="AE34" s="332">
        <f>sélections!AF49</f>
        <v>0</v>
      </c>
      <c r="AF34" s="332">
        <f>sélections!AG49</f>
        <v>0</v>
      </c>
      <c r="AG34" s="332">
        <f>sélections!AH49</f>
        <v>0</v>
      </c>
      <c r="AH34" s="332">
        <f>sélections!AI49</f>
        <v>0</v>
      </c>
      <c r="AI34" s="332">
        <f>sélections!AJ49</f>
        <v>0</v>
      </c>
      <c r="AJ34" s="332">
        <f>sélections!AK49</f>
        <v>0</v>
      </c>
      <c r="AK34" s="332">
        <f>sélections!AL49</f>
        <v>0</v>
      </c>
      <c r="AL34" s="332">
        <f>sélections!AM49</f>
        <v>0</v>
      </c>
      <c r="AM34" s="332">
        <f>sélections!AN49</f>
        <v>0</v>
      </c>
      <c r="AN34" s="332">
        <f>sélections!AO49</f>
        <v>0</v>
      </c>
      <c r="AO34" s="339" t="s">
        <v>1371</v>
      </c>
      <c r="AP34" s="340"/>
      <c r="AQ34" s="152" t="str">
        <f>sélections!AR49</f>
        <v>D2</v>
      </c>
      <c r="AR34" s="153">
        <f>sélections!AS49</f>
        <v>0</v>
      </c>
      <c r="AS34" s="329">
        <v>3</v>
      </c>
      <c r="AT34" s="330" t="str">
        <f>sélections!AT36</f>
        <v>LF</v>
      </c>
      <c r="AU34" s="52"/>
      <c r="AV34" s="169">
        <f>sélections!AX49</f>
        <v>2</v>
      </c>
      <c r="AW34" s="170">
        <f>sélections!AY49</f>
        <v>0</v>
      </c>
      <c r="AX34" s="331" t="str">
        <f>sélections!AZ49</f>
        <v>FALLUEL JEAN LUC (47)</v>
      </c>
      <c r="AY34" s="332">
        <f>sélections!BA49</f>
        <v>0</v>
      </c>
      <c r="AZ34" s="332">
        <f>sélections!BB49</f>
        <v>0</v>
      </c>
      <c r="BA34" s="332">
        <f>sélections!BC49</f>
        <v>0</v>
      </c>
      <c r="BB34" s="332">
        <f>sélections!BD49</f>
        <v>0</v>
      </c>
      <c r="BC34" s="332">
        <f>sélections!BE49</f>
        <v>0</v>
      </c>
      <c r="BD34" s="332">
        <f>sélections!BF49</f>
        <v>0</v>
      </c>
      <c r="BE34" s="332">
        <f>sélections!BG49</f>
        <v>0</v>
      </c>
      <c r="BF34" s="332">
        <f>sélections!BH49</f>
        <v>0</v>
      </c>
      <c r="BG34" s="332">
        <f>sélections!BI49</f>
        <v>0</v>
      </c>
      <c r="BH34" s="332">
        <f>sélections!BJ49</f>
        <v>0</v>
      </c>
      <c r="BI34" s="332">
        <f>sélections!BK49</f>
        <v>0</v>
      </c>
      <c r="BJ34" s="332">
        <f>sélections!BL49</f>
        <v>0</v>
      </c>
      <c r="BK34" s="332">
        <f>sélections!BM49</f>
        <v>0</v>
      </c>
      <c r="BL34" s="333">
        <f>sélections!BN49</f>
        <v>0</v>
      </c>
      <c r="BM34" s="339" t="s">
        <v>1364</v>
      </c>
      <c r="BN34" s="340"/>
      <c r="BO34" s="152" t="str">
        <f>sélections!BQ49</f>
        <v>D6</v>
      </c>
      <c r="BP34" s="153">
        <f>sélections!BR49</f>
        <v>0</v>
      </c>
      <c r="BQ34" s="329">
        <v>1</v>
      </c>
      <c r="BR34" s="330">
        <f>sélections!BR36</f>
        <v>0</v>
      </c>
    </row>
    <row r="35" spans="1:74" ht="18" x14ac:dyDescent="0.25">
      <c r="A35" s="59"/>
      <c r="B35" s="169">
        <f>sélections!B50</f>
        <v>3</v>
      </c>
      <c r="C35" s="170">
        <f>sélections!C50</f>
        <v>0</v>
      </c>
      <c r="D35" s="331" t="str">
        <f>sélections!D50</f>
        <v>ALLARD ELIE (39)</v>
      </c>
      <c r="E35" s="332">
        <f>sélections!E50</f>
        <v>0</v>
      </c>
      <c r="F35" s="332">
        <f>sélections!F50</f>
        <v>0</v>
      </c>
      <c r="G35" s="332">
        <f>sélections!G50</f>
        <v>0</v>
      </c>
      <c r="H35" s="332">
        <f>sélections!H50</f>
        <v>0</v>
      </c>
      <c r="I35" s="332">
        <f>sélections!I50</f>
        <v>0</v>
      </c>
      <c r="J35" s="332">
        <f>sélections!J50</f>
        <v>0</v>
      </c>
      <c r="K35" s="332">
        <f>sélections!K50</f>
        <v>0</v>
      </c>
      <c r="L35" s="332">
        <f>sélections!L50</f>
        <v>0</v>
      </c>
      <c r="M35" s="332">
        <f>sélections!M50</f>
        <v>0</v>
      </c>
      <c r="N35" s="332">
        <f>sélections!N50</f>
        <v>0</v>
      </c>
      <c r="O35" s="332">
        <f>sélections!O50</f>
        <v>0</v>
      </c>
      <c r="P35" s="332">
        <f>sélections!P50</f>
        <v>0</v>
      </c>
      <c r="Q35" s="332">
        <f>sélections!Q50</f>
        <v>0</v>
      </c>
      <c r="R35" s="333">
        <f>sélections!R50</f>
        <v>0</v>
      </c>
      <c r="S35" s="339" t="s">
        <v>1379</v>
      </c>
      <c r="T35" s="340"/>
      <c r="U35" s="152" t="str">
        <f>sélections!U50</f>
        <v>D2</v>
      </c>
      <c r="V35" s="153">
        <f>sélections!V50</f>
        <v>0</v>
      </c>
      <c r="W35" s="329">
        <v>4</v>
      </c>
      <c r="X35" s="330">
        <f>sélections!X37</f>
        <v>0</v>
      </c>
      <c r="Y35" s="52"/>
      <c r="Z35" s="169">
        <f>sélections!AA50</f>
        <v>3</v>
      </c>
      <c r="AA35" s="170">
        <f>sélections!AB50</f>
        <v>0</v>
      </c>
      <c r="AB35" s="331" t="str">
        <f>sélections!AC50</f>
        <v>TURBANG JULIEN (39)</v>
      </c>
      <c r="AC35" s="332">
        <f>sélections!AD50</f>
        <v>0</v>
      </c>
      <c r="AD35" s="332">
        <f>sélections!AE50</f>
        <v>0</v>
      </c>
      <c r="AE35" s="332">
        <f>sélections!AF50</f>
        <v>0</v>
      </c>
      <c r="AF35" s="332">
        <f>sélections!AG50</f>
        <v>0</v>
      </c>
      <c r="AG35" s="332">
        <f>sélections!AH50</f>
        <v>0</v>
      </c>
      <c r="AH35" s="332">
        <f>sélections!AI50</f>
        <v>0</v>
      </c>
      <c r="AI35" s="332">
        <f>sélections!AJ50</f>
        <v>0</v>
      </c>
      <c r="AJ35" s="332">
        <f>sélections!AK50</f>
        <v>0</v>
      </c>
      <c r="AK35" s="332">
        <f>sélections!AL50</f>
        <v>0</v>
      </c>
      <c r="AL35" s="332">
        <f>sélections!AM50</f>
        <v>0</v>
      </c>
      <c r="AM35" s="332">
        <f>sélections!AN50</f>
        <v>0</v>
      </c>
      <c r="AN35" s="332">
        <f>sélections!AO50</f>
        <v>0</v>
      </c>
      <c r="AO35" s="339" t="s">
        <v>1379</v>
      </c>
      <c r="AP35" s="340"/>
      <c r="AQ35" s="152" t="str">
        <f>sélections!AR50</f>
        <v>D2</v>
      </c>
      <c r="AR35" s="153">
        <f>sélections!AS50</f>
        <v>0</v>
      </c>
      <c r="AS35" s="329">
        <v>2</v>
      </c>
      <c r="AT35" s="330">
        <f>sélections!AT37</f>
        <v>19</v>
      </c>
      <c r="AU35" s="52"/>
      <c r="AV35" s="169">
        <f>sélections!AX50</f>
        <v>3</v>
      </c>
      <c r="AW35" s="170">
        <f>sélections!AY50</f>
        <v>0</v>
      </c>
      <c r="AX35" s="331" t="str">
        <f>sélections!AZ50</f>
        <v>LEPAGE LOUIS (47)</v>
      </c>
      <c r="AY35" s="332">
        <f>sélections!BA50</f>
        <v>0</v>
      </c>
      <c r="AZ35" s="332">
        <f>sélections!BB50</f>
        <v>0</v>
      </c>
      <c r="BA35" s="332">
        <f>sélections!BC50</f>
        <v>0</v>
      </c>
      <c r="BB35" s="332">
        <f>sélections!BD50</f>
        <v>0</v>
      </c>
      <c r="BC35" s="332">
        <f>sélections!BE50</f>
        <v>0</v>
      </c>
      <c r="BD35" s="332">
        <f>sélections!BF50</f>
        <v>0</v>
      </c>
      <c r="BE35" s="332">
        <f>sélections!BG50</f>
        <v>0</v>
      </c>
      <c r="BF35" s="332">
        <f>sélections!BH50</f>
        <v>0</v>
      </c>
      <c r="BG35" s="332">
        <f>sélections!BI50</f>
        <v>0</v>
      </c>
      <c r="BH35" s="332">
        <f>sélections!BJ50</f>
        <v>0</v>
      </c>
      <c r="BI35" s="332">
        <f>sélections!BK50</f>
        <v>0</v>
      </c>
      <c r="BJ35" s="332">
        <f>sélections!BL50</f>
        <v>0</v>
      </c>
      <c r="BK35" s="332">
        <f>sélections!BM50</f>
        <v>0</v>
      </c>
      <c r="BL35" s="333">
        <f>sélections!BN50</f>
        <v>0</v>
      </c>
      <c r="BM35" s="339" t="s">
        <v>1364</v>
      </c>
      <c r="BN35" s="340"/>
      <c r="BO35" s="152" t="str">
        <f>sélections!BQ50</f>
        <v>D6</v>
      </c>
      <c r="BP35" s="153">
        <f>sélections!BR50</f>
        <v>0</v>
      </c>
      <c r="BQ35" s="329">
        <v>1</v>
      </c>
      <c r="BR35" s="330">
        <f>sélections!BR37</f>
        <v>0</v>
      </c>
    </row>
    <row r="36" spans="1:74" ht="18.75" thickBot="1" x14ac:dyDescent="0.3">
      <c r="A36" s="59"/>
      <c r="B36" s="320">
        <f>sélections!B51</f>
        <v>4</v>
      </c>
      <c r="C36" s="321">
        <f>sélections!C51</f>
        <v>0</v>
      </c>
      <c r="D36" s="322" t="str">
        <f>sélections!D51</f>
        <v>DE SMET NICOLAS (39)</v>
      </c>
      <c r="E36" s="323">
        <f>sélections!E51</f>
        <v>0</v>
      </c>
      <c r="F36" s="323">
        <f>sélections!F51</f>
        <v>0</v>
      </c>
      <c r="G36" s="323">
        <f>sélections!G51</f>
        <v>0</v>
      </c>
      <c r="H36" s="323">
        <f>sélections!H51</f>
        <v>0</v>
      </c>
      <c r="I36" s="323">
        <f>sélections!I51</f>
        <v>0</v>
      </c>
      <c r="J36" s="323">
        <f>sélections!J51</f>
        <v>0</v>
      </c>
      <c r="K36" s="323">
        <f>sélections!K51</f>
        <v>0</v>
      </c>
      <c r="L36" s="323">
        <f>sélections!L51</f>
        <v>0</v>
      </c>
      <c r="M36" s="323">
        <f>sélections!M51</f>
        <v>0</v>
      </c>
      <c r="N36" s="323">
        <f>sélections!N51</f>
        <v>0</v>
      </c>
      <c r="O36" s="323">
        <f>sélections!O51</f>
        <v>0</v>
      </c>
      <c r="P36" s="323">
        <f>sélections!P51</f>
        <v>0</v>
      </c>
      <c r="Q36" s="323">
        <f>sélections!Q51</f>
        <v>0</v>
      </c>
      <c r="R36" s="324">
        <f>sélections!R51</f>
        <v>0</v>
      </c>
      <c r="S36" s="336" t="s">
        <v>1381</v>
      </c>
      <c r="T36" s="337"/>
      <c r="U36" s="327" t="str">
        <f>sélections!U51</f>
        <v>D2</v>
      </c>
      <c r="V36" s="328">
        <f>sélections!V51</f>
        <v>0</v>
      </c>
      <c r="W36" s="318">
        <v>4</v>
      </c>
      <c r="X36" s="319">
        <f>sélections!X38</f>
        <v>0</v>
      </c>
      <c r="Y36" s="52"/>
      <c r="Z36" s="320">
        <f>sélections!AA51</f>
        <v>4</v>
      </c>
      <c r="AA36" s="321">
        <f>sélections!AB51</f>
        <v>0</v>
      </c>
      <c r="AB36" s="331" t="str">
        <f>sélections!AC51</f>
        <v>HODY ROMAIN (40)</v>
      </c>
      <c r="AC36" s="332">
        <f>sélections!AD51</f>
        <v>0</v>
      </c>
      <c r="AD36" s="332">
        <f>sélections!AE51</f>
        <v>0</v>
      </c>
      <c r="AE36" s="332">
        <f>sélections!AF51</f>
        <v>0</v>
      </c>
      <c r="AF36" s="332">
        <f>sélections!AG51</f>
        <v>0</v>
      </c>
      <c r="AG36" s="332">
        <f>sélections!AH51</f>
        <v>0</v>
      </c>
      <c r="AH36" s="332">
        <f>sélections!AI51</f>
        <v>0</v>
      </c>
      <c r="AI36" s="332">
        <f>sélections!AJ51</f>
        <v>0</v>
      </c>
      <c r="AJ36" s="332">
        <f>sélections!AK51</f>
        <v>0</v>
      </c>
      <c r="AK36" s="332">
        <f>sélections!AL51</f>
        <v>0</v>
      </c>
      <c r="AL36" s="332">
        <f>sélections!AM51</f>
        <v>0</v>
      </c>
      <c r="AM36" s="332">
        <f>sélections!AN51</f>
        <v>0</v>
      </c>
      <c r="AN36" s="332">
        <f>sélections!AO51</f>
        <v>0</v>
      </c>
      <c r="AO36" s="336" t="s">
        <v>1381</v>
      </c>
      <c r="AP36" s="337"/>
      <c r="AQ36" s="327" t="str">
        <f>sélections!AR51</f>
        <v>D4</v>
      </c>
      <c r="AR36" s="328">
        <f>sélections!AS51</f>
        <v>0</v>
      </c>
      <c r="AS36" s="318">
        <v>1</v>
      </c>
      <c r="AT36" s="319">
        <f>sélections!AT38</f>
        <v>21</v>
      </c>
      <c r="AU36" s="52"/>
      <c r="AV36" s="320">
        <f>sélections!AX51</f>
        <v>4</v>
      </c>
      <c r="AW36" s="321">
        <f>sélections!AY51</f>
        <v>0</v>
      </c>
      <c r="AX36" s="322" t="str">
        <f>sélections!AZ51</f>
        <v>MAROT LOICK (47)</v>
      </c>
      <c r="AY36" s="323">
        <f>sélections!BA51</f>
        <v>0</v>
      </c>
      <c r="AZ36" s="323">
        <f>sélections!BB51</f>
        <v>0</v>
      </c>
      <c r="BA36" s="323">
        <f>sélections!BC51</f>
        <v>0</v>
      </c>
      <c r="BB36" s="323">
        <f>sélections!BD51</f>
        <v>0</v>
      </c>
      <c r="BC36" s="323">
        <f>sélections!BE51</f>
        <v>0</v>
      </c>
      <c r="BD36" s="323">
        <f>sélections!BF51</f>
        <v>0</v>
      </c>
      <c r="BE36" s="323">
        <f>sélections!BG51</f>
        <v>0</v>
      </c>
      <c r="BF36" s="323">
        <f>sélections!BH51</f>
        <v>0</v>
      </c>
      <c r="BG36" s="323">
        <f>sélections!BI51</f>
        <v>0</v>
      </c>
      <c r="BH36" s="323">
        <f>sélections!BJ51</f>
        <v>0</v>
      </c>
      <c r="BI36" s="323">
        <f>sélections!BK51</f>
        <v>0</v>
      </c>
      <c r="BJ36" s="323">
        <f>sélections!BL51</f>
        <v>0</v>
      </c>
      <c r="BK36" s="323">
        <f>sélections!BM51</f>
        <v>0</v>
      </c>
      <c r="BL36" s="324">
        <f>sélections!BN51</f>
        <v>0</v>
      </c>
      <c r="BM36" s="336" t="s">
        <v>1371</v>
      </c>
      <c r="BN36" s="337"/>
      <c r="BO36" s="327" t="str">
        <f>sélections!BQ51</f>
        <v>D6</v>
      </c>
      <c r="BP36" s="328">
        <f>sélections!BR51</f>
        <v>0</v>
      </c>
      <c r="BQ36" s="318">
        <v>3</v>
      </c>
      <c r="BR36" s="319">
        <f>sélections!BR38</f>
        <v>0</v>
      </c>
    </row>
    <row r="37" spans="1:74" ht="15.75" thickBot="1" x14ac:dyDescent="0.3">
      <c r="A37" s="70"/>
      <c r="B37" s="71"/>
      <c r="C37" s="71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311" t="s">
        <v>1563</v>
      </c>
      <c r="T37" s="311"/>
      <c r="U37" s="71"/>
      <c r="V37" s="71"/>
      <c r="W37" s="71"/>
      <c r="X37" s="71"/>
      <c r="Y37" s="71"/>
      <c r="Z37" s="71"/>
      <c r="AA37" s="71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311" t="s">
        <v>1563</v>
      </c>
      <c r="AP37" s="311"/>
      <c r="AQ37" s="71"/>
      <c r="AR37" s="71"/>
      <c r="AS37" s="71"/>
      <c r="AT37" s="71"/>
      <c r="AU37" s="71"/>
      <c r="AV37" s="71"/>
      <c r="AW37" s="71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311" t="s">
        <v>1563</v>
      </c>
      <c r="BN37" s="311"/>
      <c r="BO37" s="71"/>
      <c r="BP37" s="71"/>
      <c r="BQ37" s="71"/>
      <c r="BR37" s="71"/>
      <c r="BS37" s="71"/>
    </row>
    <row r="38" spans="1:74" ht="15.75" thickBot="1" x14ac:dyDescent="0.3">
      <c r="A38" s="61"/>
      <c r="B38" s="171" t="str">
        <f>sélections!B56</f>
        <v>CHAMP D'EN HAUT N - LA CIPALE J</v>
      </c>
      <c r="C38" s="172">
        <f>sélections!C56</f>
        <v>0</v>
      </c>
      <c r="D38" s="172">
        <f>sélections!D56</f>
        <v>0</v>
      </c>
      <c r="E38" s="172">
        <f>sélections!E56</f>
        <v>0</v>
      </c>
      <c r="F38" s="172">
        <f>sélections!F56</f>
        <v>0</v>
      </c>
      <c r="G38" s="172">
        <f>sélections!G56</f>
        <v>0</v>
      </c>
      <c r="H38" s="172">
        <f>sélections!H56</f>
        <v>0</v>
      </c>
      <c r="I38" s="172">
        <f>sélections!I56</f>
        <v>0</v>
      </c>
      <c r="J38" s="172">
        <f>sélections!J56</f>
        <v>0</v>
      </c>
      <c r="K38" s="172">
        <f>sélections!K56</f>
        <v>0</v>
      </c>
      <c r="L38" s="172">
        <f>sélections!L56</f>
        <v>0</v>
      </c>
      <c r="M38" s="172">
        <f>sélections!M56</f>
        <v>0</v>
      </c>
      <c r="N38" s="172">
        <f>sélections!N56</f>
        <v>0</v>
      </c>
      <c r="O38" s="172">
        <f>sélections!O56</f>
        <v>0</v>
      </c>
      <c r="P38" s="172">
        <f>sélections!P56</f>
        <v>0</v>
      </c>
      <c r="Q38" s="172">
        <f>sélections!Q56</f>
        <v>0</v>
      </c>
      <c r="R38" s="172">
        <f>sélections!R56</f>
        <v>0</v>
      </c>
      <c r="S38" s="172">
        <f>sélections!S56</f>
        <v>0</v>
      </c>
      <c r="T38" s="172">
        <f>sélections!T56</f>
        <v>0</v>
      </c>
      <c r="U38" s="172">
        <f>sélections!U56</f>
        <v>0</v>
      </c>
      <c r="V38" s="172">
        <f>sélections!V56</f>
        <v>0</v>
      </c>
      <c r="W38" s="172">
        <f>sélections!W56</f>
        <v>0</v>
      </c>
      <c r="X38" s="173">
        <f>sélections!X56</f>
        <v>0</v>
      </c>
      <c r="Y38" s="10"/>
      <c r="Z38" s="171" t="str">
        <f>sélections!AA56</f>
        <v>CTT ANDOY K - LA CIPALE K</v>
      </c>
      <c r="AA38" s="172">
        <f>sélections!AB56</f>
        <v>0</v>
      </c>
      <c r="AB38" s="172">
        <f>sélections!AC56</f>
        <v>0</v>
      </c>
      <c r="AC38" s="172">
        <f>sélections!AD56</f>
        <v>0</v>
      </c>
      <c r="AD38" s="172">
        <f>sélections!AE56</f>
        <v>0</v>
      </c>
      <c r="AE38" s="172">
        <f>sélections!AF56</f>
        <v>0</v>
      </c>
      <c r="AF38" s="172">
        <f>sélections!AG56</f>
        <v>0</v>
      </c>
      <c r="AG38" s="172">
        <f>sélections!AH56</f>
        <v>0</v>
      </c>
      <c r="AH38" s="172">
        <f>sélections!AI56</f>
        <v>0</v>
      </c>
      <c r="AI38" s="172">
        <f>sélections!AJ56</f>
        <v>0</v>
      </c>
      <c r="AJ38" s="172">
        <f>sélections!AK56</f>
        <v>0</v>
      </c>
      <c r="AK38" s="172">
        <f>sélections!AL56</f>
        <v>0</v>
      </c>
      <c r="AL38" s="172">
        <f>sélections!AM56</f>
        <v>0</v>
      </c>
      <c r="AM38" s="172">
        <f>sélections!AN56</f>
        <v>0</v>
      </c>
      <c r="AN38" s="172">
        <f>sélections!AO56</f>
        <v>0</v>
      </c>
      <c r="AO38" s="172">
        <f>sélections!AP56</f>
        <v>0</v>
      </c>
      <c r="AP38" s="172">
        <f>sélections!AQ56</f>
        <v>0</v>
      </c>
      <c r="AQ38" s="172">
        <f>sélections!AR56</f>
        <v>0</v>
      </c>
      <c r="AR38" s="172">
        <f>sélections!AS56</f>
        <v>0</v>
      </c>
      <c r="AS38" s="172">
        <f>sélections!AT56</f>
        <v>0</v>
      </c>
      <c r="AT38" s="173">
        <f>sélections!AU56</f>
        <v>0</v>
      </c>
      <c r="AU38" s="10"/>
      <c r="AV38" s="171" t="str">
        <f>sélections!AX56</f>
        <v>LA CIPALE L - LE PING BURNOT C</v>
      </c>
      <c r="AW38" s="172">
        <f>sélections!AY56</f>
        <v>0</v>
      </c>
      <c r="AX38" s="172">
        <f>sélections!AZ56</f>
        <v>0</v>
      </c>
      <c r="AY38" s="172">
        <f>sélections!BA56</f>
        <v>0</v>
      </c>
      <c r="AZ38" s="172">
        <f>sélections!BB56</f>
        <v>0</v>
      </c>
      <c r="BA38" s="172">
        <f>sélections!BC56</f>
        <v>0</v>
      </c>
      <c r="BB38" s="172">
        <f>sélections!BD56</f>
        <v>0</v>
      </c>
      <c r="BC38" s="172">
        <f>sélections!BE56</f>
        <v>0</v>
      </c>
      <c r="BD38" s="172">
        <f>sélections!BF56</f>
        <v>0</v>
      </c>
      <c r="BE38" s="172">
        <f>sélections!BG56</f>
        <v>0</v>
      </c>
      <c r="BF38" s="172">
        <f>sélections!BH56</f>
        <v>0</v>
      </c>
      <c r="BG38" s="172">
        <f>sélections!BI56</f>
        <v>0</v>
      </c>
      <c r="BH38" s="172">
        <f>sélections!BJ56</f>
        <v>0</v>
      </c>
      <c r="BI38" s="172">
        <f>sélections!BK56</f>
        <v>0</v>
      </c>
      <c r="BJ38" s="172">
        <f>sélections!BL56</f>
        <v>0</v>
      </c>
      <c r="BK38" s="172">
        <f>sélections!BM56</f>
        <v>0</v>
      </c>
      <c r="BL38" s="172">
        <f>sélections!BN56</f>
        <v>0</v>
      </c>
      <c r="BM38" s="172">
        <f>sélections!BO56</f>
        <v>0</v>
      </c>
      <c r="BN38" s="172">
        <f>sélections!BP56</f>
        <v>0</v>
      </c>
      <c r="BO38" s="172">
        <f>sélections!BQ56</f>
        <v>0</v>
      </c>
      <c r="BP38" s="172">
        <f>sélections!BR56</f>
        <v>0</v>
      </c>
      <c r="BQ38" s="172">
        <f>sélections!BS56</f>
        <v>0</v>
      </c>
      <c r="BR38" s="173">
        <f>sélections!BT56</f>
        <v>0</v>
      </c>
    </row>
    <row r="39" spans="1:74" ht="16.5" thickBot="1" x14ac:dyDescent="0.3">
      <c r="A39" s="59"/>
      <c r="B39" s="174" t="str">
        <f>sélections!B57</f>
        <v>5N</v>
      </c>
      <c r="C39" s="175">
        <f>sélections!C57</f>
        <v>0</v>
      </c>
      <c r="D39" s="317" t="s">
        <v>1561</v>
      </c>
      <c r="E39" s="312"/>
      <c r="F39" s="312"/>
      <c r="G39" s="312"/>
      <c r="H39" s="312">
        <v>2</v>
      </c>
      <c r="I39" s="312"/>
      <c r="J39" s="312"/>
      <c r="K39" s="312"/>
      <c r="L39" s="312"/>
      <c r="M39" s="312"/>
      <c r="N39" s="79" t="s">
        <v>520</v>
      </c>
      <c r="O39" s="312">
        <v>14</v>
      </c>
      <c r="P39" s="312"/>
      <c r="Q39" s="312"/>
      <c r="R39" s="312"/>
      <c r="S39" s="312"/>
      <c r="T39" s="313"/>
      <c r="U39" s="179" t="str">
        <f>sélections!U57</f>
        <v>CL</v>
      </c>
      <c r="V39" s="180">
        <f>sélections!V57</f>
        <v>0</v>
      </c>
      <c r="W39" s="334" t="s">
        <v>1562</v>
      </c>
      <c r="X39" s="335">
        <f>sélections!X41</f>
        <v>0</v>
      </c>
      <c r="Y39" s="54"/>
      <c r="Z39" s="174" t="str">
        <f>sélections!AA57</f>
        <v>5O</v>
      </c>
      <c r="AA39" s="175">
        <f>sélections!AB57</f>
        <v>0</v>
      </c>
      <c r="AB39" s="317" t="s">
        <v>1561</v>
      </c>
      <c r="AC39" s="312"/>
      <c r="AD39" s="312"/>
      <c r="AE39" s="312"/>
      <c r="AF39" s="312">
        <v>4</v>
      </c>
      <c r="AG39" s="312"/>
      <c r="AH39" s="312"/>
      <c r="AI39" s="312"/>
      <c r="AJ39" s="312"/>
      <c r="AK39" s="312"/>
      <c r="AL39" s="79" t="s">
        <v>520</v>
      </c>
      <c r="AM39" s="312">
        <v>12</v>
      </c>
      <c r="AN39" s="312"/>
      <c r="AO39" s="312"/>
      <c r="AP39" s="312"/>
      <c r="AQ39" s="312"/>
      <c r="AR39" s="313"/>
      <c r="AS39" s="334" t="s">
        <v>1562</v>
      </c>
      <c r="AT39" s="335" t="str">
        <f>sélections!AT41</f>
        <v/>
      </c>
      <c r="AU39" s="54"/>
      <c r="AV39" s="174" t="str">
        <f>sélections!AX57</f>
        <v>5K</v>
      </c>
      <c r="AW39" s="175">
        <f>sélections!AY57</f>
        <v>0</v>
      </c>
      <c r="AX39" s="317" t="s">
        <v>1561</v>
      </c>
      <c r="AY39" s="312"/>
      <c r="AZ39" s="312"/>
      <c r="BA39" s="312"/>
      <c r="BB39" s="312">
        <v>10</v>
      </c>
      <c r="BC39" s="312"/>
      <c r="BD39" s="312"/>
      <c r="BE39" s="312"/>
      <c r="BF39" s="312"/>
      <c r="BG39" s="312"/>
      <c r="BH39" s="79" t="s">
        <v>520</v>
      </c>
      <c r="BI39" s="312">
        <v>6</v>
      </c>
      <c r="BJ39" s="312"/>
      <c r="BK39" s="312"/>
      <c r="BL39" s="312"/>
      <c r="BM39" s="312"/>
      <c r="BN39" s="313"/>
      <c r="BO39" s="179" t="str">
        <f>sélections!BQ57</f>
        <v>CL</v>
      </c>
      <c r="BP39" s="180">
        <f>sélections!BR57</f>
        <v>0</v>
      </c>
      <c r="BQ39" s="334" t="s">
        <v>1562</v>
      </c>
      <c r="BR39" s="335">
        <f>sélections!BR41</f>
        <v>0</v>
      </c>
      <c r="BT39" s="80">
        <f>IF($H39&gt;8,1,0)+IF($AF39&gt;8,1,0)+IF($BB39&gt;8,1,0)</f>
        <v>1</v>
      </c>
      <c r="BU39" s="80">
        <f>IF($H39=8,1,0)+IF($AF39=8,1,0)+IF($BB39=8,1,0)</f>
        <v>0</v>
      </c>
      <c r="BV39" s="80">
        <f>IF($H39&lt;8,1,0)+IF($AF39&lt;8,1,0)+IF($BB39&lt;8,1,0)</f>
        <v>2</v>
      </c>
    </row>
    <row r="40" spans="1:74" ht="18" x14ac:dyDescent="0.25">
      <c r="A40" s="59"/>
      <c r="B40" s="165">
        <f>sélections!B58</f>
        <v>1</v>
      </c>
      <c r="C40" s="166">
        <f>sélections!C58</f>
        <v>0</v>
      </c>
      <c r="D40" s="331" t="str">
        <f>sélections!D58</f>
        <v>DORMAL ERIC (52)</v>
      </c>
      <c r="E40" s="332">
        <f>sélections!E58</f>
        <v>0</v>
      </c>
      <c r="F40" s="332">
        <f>sélections!F58</f>
        <v>0</v>
      </c>
      <c r="G40" s="332">
        <f>sélections!G58</f>
        <v>0</v>
      </c>
      <c r="H40" s="332">
        <f>sélections!H58</f>
        <v>0</v>
      </c>
      <c r="I40" s="332">
        <f>sélections!I58</f>
        <v>0</v>
      </c>
      <c r="J40" s="332">
        <f>sélections!J58</f>
        <v>0</v>
      </c>
      <c r="K40" s="332">
        <f>sélections!K58</f>
        <v>0</v>
      </c>
      <c r="L40" s="332">
        <f>sélections!L58</f>
        <v>0</v>
      </c>
      <c r="M40" s="332">
        <f>sélections!M58</f>
        <v>0</v>
      </c>
      <c r="N40" s="332">
        <f>sélections!N58</f>
        <v>0</v>
      </c>
      <c r="O40" s="332">
        <f>sélections!O58</f>
        <v>0</v>
      </c>
      <c r="P40" s="332">
        <f>sélections!P58</f>
        <v>0</v>
      </c>
      <c r="Q40" s="332">
        <f>sélections!Q58</f>
        <v>0</v>
      </c>
      <c r="R40" s="333">
        <f>sélections!R58</f>
        <v>0</v>
      </c>
      <c r="S40" s="339" t="s">
        <v>1400</v>
      </c>
      <c r="T40" s="340"/>
      <c r="U40" s="152" t="str">
        <f>sélections!U58</f>
        <v>E0</v>
      </c>
      <c r="V40" s="153">
        <f>sélections!V58</f>
        <v>0</v>
      </c>
      <c r="W40" s="329">
        <v>4</v>
      </c>
      <c r="X40" s="330">
        <f>sélections!X42</f>
        <v>0</v>
      </c>
      <c r="Y40" s="52"/>
      <c r="Z40" s="165">
        <f>sélections!AA58</f>
        <v>1</v>
      </c>
      <c r="AA40" s="166">
        <f>sélections!AB58</f>
        <v>0</v>
      </c>
      <c r="AB40" s="331" t="str">
        <f>sélections!AC58</f>
        <v>BOURGEAU FRANCOIS-XAVIER (56)</v>
      </c>
      <c r="AC40" s="332">
        <f>sélections!AD58</f>
        <v>0</v>
      </c>
      <c r="AD40" s="332">
        <f>sélections!AE58</f>
        <v>0</v>
      </c>
      <c r="AE40" s="332">
        <f>sélections!AF58</f>
        <v>0</v>
      </c>
      <c r="AF40" s="332">
        <f>sélections!AG58</f>
        <v>0</v>
      </c>
      <c r="AG40" s="332">
        <f>sélections!AH58</f>
        <v>0</v>
      </c>
      <c r="AH40" s="332">
        <f>sélections!AI58</f>
        <v>0</v>
      </c>
      <c r="AI40" s="332">
        <f>sélections!AJ58</f>
        <v>0</v>
      </c>
      <c r="AJ40" s="332">
        <f>sélections!AK58</f>
        <v>0</v>
      </c>
      <c r="AK40" s="332">
        <f>sélections!AL58</f>
        <v>0</v>
      </c>
      <c r="AL40" s="332">
        <f>sélections!AM58</f>
        <v>0</v>
      </c>
      <c r="AM40" s="332">
        <f>sélections!AN58</f>
        <v>0</v>
      </c>
      <c r="AN40" s="332">
        <f>sélections!AO58</f>
        <v>0</v>
      </c>
      <c r="AO40" s="339" t="s">
        <v>1400</v>
      </c>
      <c r="AP40" s="340"/>
      <c r="AQ40" s="152" t="str">
        <f>sélections!AR58</f>
        <v>E2</v>
      </c>
      <c r="AR40" s="153">
        <f>sélections!AS58</f>
        <v>0</v>
      </c>
      <c r="AS40" s="329">
        <v>4</v>
      </c>
      <c r="AT40" s="330">
        <f>sélections!AT42</f>
        <v>0</v>
      </c>
      <c r="AU40" s="52"/>
      <c r="AV40" s="165">
        <f>sélections!AX58</f>
        <v>1</v>
      </c>
      <c r="AW40" s="166">
        <f>sélections!AY58</f>
        <v>0</v>
      </c>
      <c r="AX40" s="331" t="str">
        <f>sélections!AZ58</f>
        <v>BRUYERE JEAN PHILIPPE (69)</v>
      </c>
      <c r="AY40" s="332">
        <f>sélections!BA58</f>
        <v>0</v>
      </c>
      <c r="AZ40" s="332">
        <f>sélections!BB58</f>
        <v>0</v>
      </c>
      <c r="BA40" s="332">
        <f>sélections!BC58</f>
        <v>0</v>
      </c>
      <c r="BB40" s="332">
        <f>sélections!BD58</f>
        <v>0</v>
      </c>
      <c r="BC40" s="332">
        <f>sélections!BE58</f>
        <v>0</v>
      </c>
      <c r="BD40" s="332">
        <f>sélections!BF58</f>
        <v>0</v>
      </c>
      <c r="BE40" s="332">
        <f>sélections!BG58</f>
        <v>0</v>
      </c>
      <c r="BF40" s="332">
        <f>sélections!BH58</f>
        <v>0</v>
      </c>
      <c r="BG40" s="332">
        <f>sélections!BI58</f>
        <v>0</v>
      </c>
      <c r="BH40" s="332">
        <f>sélections!BJ58</f>
        <v>0</v>
      </c>
      <c r="BI40" s="332">
        <f>sélections!BK58</f>
        <v>0</v>
      </c>
      <c r="BJ40" s="332">
        <f>sélections!BL58</f>
        <v>0</v>
      </c>
      <c r="BK40" s="332">
        <f>sélections!BM58</f>
        <v>0</v>
      </c>
      <c r="BL40" s="333">
        <f>sélections!BN58</f>
        <v>0</v>
      </c>
      <c r="BM40" s="339" t="s">
        <v>1381</v>
      </c>
      <c r="BN40" s="340"/>
      <c r="BO40" s="152" t="s">
        <v>1400</v>
      </c>
      <c r="BP40" s="153">
        <f>sélections!BR58</f>
        <v>0</v>
      </c>
      <c r="BQ40" s="329">
        <v>3</v>
      </c>
      <c r="BR40" s="330">
        <f>sélections!BR42</f>
        <v>0</v>
      </c>
    </row>
    <row r="41" spans="1:74" ht="18" x14ac:dyDescent="0.25">
      <c r="A41" s="59"/>
      <c r="B41" s="169">
        <f>sélections!B59</f>
        <v>2</v>
      </c>
      <c r="C41" s="170">
        <f>sélections!C59</f>
        <v>0</v>
      </c>
      <c r="D41" s="331" t="str">
        <f>sélections!D59</f>
        <v>PIRLOT QUENTIN (52)</v>
      </c>
      <c r="E41" s="332">
        <f>sélections!E59</f>
        <v>0</v>
      </c>
      <c r="F41" s="332">
        <f>sélections!F59</f>
        <v>0</v>
      </c>
      <c r="G41" s="332">
        <f>sélections!G59</f>
        <v>0</v>
      </c>
      <c r="H41" s="332">
        <f>sélections!H59</f>
        <v>0</v>
      </c>
      <c r="I41" s="332">
        <f>sélections!I59</f>
        <v>0</v>
      </c>
      <c r="J41" s="332">
        <f>sélections!J59</f>
        <v>0</v>
      </c>
      <c r="K41" s="332">
        <f>sélections!K59</f>
        <v>0</v>
      </c>
      <c r="L41" s="332">
        <f>sélections!L59</f>
        <v>0</v>
      </c>
      <c r="M41" s="332">
        <f>sélections!M59</f>
        <v>0</v>
      </c>
      <c r="N41" s="332">
        <f>sélections!N59</f>
        <v>0</v>
      </c>
      <c r="O41" s="332">
        <f>sélections!O59</f>
        <v>0</v>
      </c>
      <c r="P41" s="332">
        <f>sélections!P59</f>
        <v>0</v>
      </c>
      <c r="Q41" s="332">
        <f>sélections!Q59</f>
        <v>0</v>
      </c>
      <c r="R41" s="333">
        <f>sélections!R59</f>
        <v>0</v>
      </c>
      <c r="S41" s="339" t="s">
        <v>1400</v>
      </c>
      <c r="T41" s="340"/>
      <c r="U41" s="152" t="str">
        <f>sélections!U59</f>
        <v>E0</v>
      </c>
      <c r="V41" s="153">
        <f>sélections!V59</f>
        <v>0</v>
      </c>
      <c r="W41" s="329">
        <v>3</v>
      </c>
      <c r="X41" s="330">
        <f>sélections!X43</f>
        <v>0</v>
      </c>
      <c r="Y41" s="52"/>
      <c r="Z41" s="169">
        <f>sélections!AA59</f>
        <v>2</v>
      </c>
      <c r="AA41" s="170">
        <f>sélections!AB59</f>
        <v>0</v>
      </c>
      <c r="AB41" s="331" t="str">
        <f>sélections!AC59</f>
        <v>DORMAL LOIC (56)</v>
      </c>
      <c r="AC41" s="332">
        <f>sélections!AD59</f>
        <v>0</v>
      </c>
      <c r="AD41" s="332">
        <f>sélections!AE59</f>
        <v>0</v>
      </c>
      <c r="AE41" s="332">
        <f>sélections!AF59</f>
        <v>0</v>
      </c>
      <c r="AF41" s="332">
        <f>sélections!AG59</f>
        <v>0</v>
      </c>
      <c r="AG41" s="332">
        <f>sélections!AH59</f>
        <v>0</v>
      </c>
      <c r="AH41" s="332">
        <f>sélections!AI59</f>
        <v>0</v>
      </c>
      <c r="AI41" s="332">
        <f>sélections!AJ59</f>
        <v>0</v>
      </c>
      <c r="AJ41" s="332">
        <f>sélections!AK59</f>
        <v>0</v>
      </c>
      <c r="AK41" s="332">
        <f>sélections!AL59</f>
        <v>0</v>
      </c>
      <c r="AL41" s="332">
        <f>sélections!AM59</f>
        <v>0</v>
      </c>
      <c r="AM41" s="332">
        <f>sélections!AN59</f>
        <v>0</v>
      </c>
      <c r="AN41" s="332">
        <f>sélections!AO59</f>
        <v>0</v>
      </c>
      <c r="AO41" s="339" t="s">
        <v>1400</v>
      </c>
      <c r="AP41" s="340"/>
      <c r="AQ41" s="152" t="str">
        <f>sélections!AR59</f>
        <v>E2</v>
      </c>
      <c r="AR41" s="153">
        <f>sélections!AS59</f>
        <v>0</v>
      </c>
      <c r="AS41" s="329">
        <v>2</v>
      </c>
      <c r="AT41" s="330">
        <f>sélections!AT43</f>
        <v>0</v>
      </c>
      <c r="AU41" s="52"/>
      <c r="AV41" s="169">
        <f>sélections!AX59</f>
        <v>2</v>
      </c>
      <c r="AW41" s="170">
        <f>sélections!AY59</f>
        <v>0</v>
      </c>
      <c r="AX41" s="331" t="str">
        <f>sélections!AZ59</f>
        <v>PIRAUX MAXIME (69)</v>
      </c>
      <c r="AY41" s="332">
        <f>sélections!BA59</f>
        <v>0</v>
      </c>
      <c r="AZ41" s="332">
        <f>sélections!BB59</f>
        <v>0</v>
      </c>
      <c r="BA41" s="332">
        <f>sélections!BC59</f>
        <v>0</v>
      </c>
      <c r="BB41" s="332">
        <f>sélections!BD59</f>
        <v>0</v>
      </c>
      <c r="BC41" s="332">
        <f>sélections!BE59</f>
        <v>0</v>
      </c>
      <c r="BD41" s="332">
        <f>sélections!BF59</f>
        <v>0</v>
      </c>
      <c r="BE41" s="332">
        <f>sélections!BG59</f>
        <v>0</v>
      </c>
      <c r="BF41" s="332">
        <f>sélections!BH59</f>
        <v>0</v>
      </c>
      <c r="BG41" s="332">
        <f>sélections!BI59</f>
        <v>0</v>
      </c>
      <c r="BH41" s="332">
        <f>sélections!BJ59</f>
        <v>0</v>
      </c>
      <c r="BI41" s="332">
        <f>sélections!BK59</f>
        <v>0</v>
      </c>
      <c r="BJ41" s="332">
        <f>sélections!BL59</f>
        <v>0</v>
      </c>
      <c r="BK41" s="332">
        <f>sélections!BM59</f>
        <v>0</v>
      </c>
      <c r="BL41" s="333">
        <f>sélections!BN59</f>
        <v>0</v>
      </c>
      <c r="BM41" s="339" t="s">
        <v>1389</v>
      </c>
      <c r="BN41" s="340"/>
      <c r="BO41" s="152" t="str">
        <f>sélections!BQ59</f>
        <v>E4</v>
      </c>
      <c r="BP41" s="153">
        <f>sélections!BR59</f>
        <v>0</v>
      </c>
      <c r="BQ41" s="329">
        <v>2</v>
      </c>
      <c r="BR41" s="330">
        <f>sélections!BR43</f>
        <v>0</v>
      </c>
    </row>
    <row r="42" spans="1:74" ht="18" x14ac:dyDescent="0.25">
      <c r="A42" s="59"/>
      <c r="B42" s="169">
        <f>sélections!B60</f>
        <v>3</v>
      </c>
      <c r="C42" s="170">
        <f>sélections!C60</f>
        <v>0</v>
      </c>
      <c r="D42" s="331" t="str">
        <f>sélections!D60</f>
        <v>RADELET BASTIEN (52)</v>
      </c>
      <c r="E42" s="332">
        <f>sélections!E60</f>
        <v>0</v>
      </c>
      <c r="F42" s="332">
        <f>sélections!F60</f>
        <v>0</v>
      </c>
      <c r="G42" s="332">
        <f>sélections!G60</f>
        <v>0</v>
      </c>
      <c r="H42" s="332">
        <f>sélections!H60</f>
        <v>0</v>
      </c>
      <c r="I42" s="332">
        <f>sélections!I60</f>
        <v>0</v>
      </c>
      <c r="J42" s="332">
        <f>sélections!J60</f>
        <v>0</v>
      </c>
      <c r="K42" s="332">
        <f>sélections!K60</f>
        <v>0</v>
      </c>
      <c r="L42" s="332">
        <f>sélections!L60</f>
        <v>0</v>
      </c>
      <c r="M42" s="332">
        <f>sélections!M60</f>
        <v>0</v>
      </c>
      <c r="N42" s="332">
        <f>sélections!N60</f>
        <v>0</v>
      </c>
      <c r="O42" s="332">
        <f>sélections!O60</f>
        <v>0</v>
      </c>
      <c r="P42" s="332">
        <f>sélections!P60</f>
        <v>0</v>
      </c>
      <c r="Q42" s="332">
        <f>sélections!Q60</f>
        <v>0</v>
      </c>
      <c r="R42" s="333">
        <f>sélections!R60</f>
        <v>0</v>
      </c>
      <c r="S42" s="339" t="s">
        <v>1400</v>
      </c>
      <c r="T42" s="340"/>
      <c r="U42" s="152" t="str">
        <f>sélections!U60</f>
        <v>E0</v>
      </c>
      <c r="V42" s="153">
        <f>sélections!V60</f>
        <v>0</v>
      </c>
      <c r="W42" s="329">
        <v>3</v>
      </c>
      <c r="X42" s="330">
        <f>sélections!X44</f>
        <v>0</v>
      </c>
      <c r="Y42" s="52"/>
      <c r="Z42" s="169">
        <f>sélections!AA60</f>
        <v>3</v>
      </c>
      <c r="AA42" s="170">
        <f>sélections!AB60</f>
        <v>0</v>
      </c>
      <c r="AB42" s="331" t="str">
        <f>sélections!AC60</f>
        <v>BAIVIER BASTIEN (69)</v>
      </c>
      <c r="AC42" s="332">
        <f>sélections!AD60</f>
        <v>0</v>
      </c>
      <c r="AD42" s="332">
        <f>sélections!AE60</f>
        <v>0</v>
      </c>
      <c r="AE42" s="332">
        <f>sélections!AF60</f>
        <v>0</v>
      </c>
      <c r="AF42" s="332">
        <f>sélections!AG60</f>
        <v>0</v>
      </c>
      <c r="AG42" s="332">
        <f>sélections!AH60</f>
        <v>0</v>
      </c>
      <c r="AH42" s="332">
        <f>sélections!AI60</f>
        <v>0</v>
      </c>
      <c r="AI42" s="332">
        <f>sélections!AJ60</f>
        <v>0</v>
      </c>
      <c r="AJ42" s="332">
        <f>sélections!AK60</f>
        <v>0</v>
      </c>
      <c r="AK42" s="332">
        <f>sélections!AL60</f>
        <v>0</v>
      </c>
      <c r="AL42" s="332">
        <f>sélections!AM60</f>
        <v>0</v>
      </c>
      <c r="AM42" s="332">
        <f>sélections!AN60</f>
        <v>0</v>
      </c>
      <c r="AN42" s="332">
        <f>sélections!AO60</f>
        <v>0</v>
      </c>
      <c r="AO42" s="339" t="s">
        <v>1414</v>
      </c>
      <c r="AP42" s="340"/>
      <c r="AQ42" s="152" t="str">
        <f>sélections!AR60</f>
        <v>E4</v>
      </c>
      <c r="AR42" s="153">
        <f>sélections!AS60</f>
        <v>0</v>
      </c>
      <c r="AS42" s="329">
        <v>2</v>
      </c>
      <c r="AT42" s="330">
        <f>sélections!AT44</f>
        <v>0</v>
      </c>
      <c r="AU42" s="52"/>
      <c r="AV42" s="169">
        <f>sélections!AX60</f>
        <v>3</v>
      </c>
      <c r="AW42" s="170">
        <f>sélections!AY60</f>
        <v>0</v>
      </c>
      <c r="AX42" s="331" t="str">
        <f>sélections!AZ60</f>
        <v>DAEMS PATRICK (69)</v>
      </c>
      <c r="AY42" s="332">
        <f>sélections!BA60</f>
        <v>0</v>
      </c>
      <c r="AZ42" s="332">
        <f>sélections!BB60</f>
        <v>0</v>
      </c>
      <c r="BA42" s="332">
        <f>sélections!BC60</f>
        <v>0</v>
      </c>
      <c r="BB42" s="332">
        <f>sélections!BD60</f>
        <v>0</v>
      </c>
      <c r="BC42" s="332">
        <f>sélections!BE60</f>
        <v>0</v>
      </c>
      <c r="BD42" s="332">
        <f>sélections!BF60</f>
        <v>0</v>
      </c>
      <c r="BE42" s="332">
        <f>sélections!BG60</f>
        <v>0</v>
      </c>
      <c r="BF42" s="332">
        <f>sélections!BH60</f>
        <v>0</v>
      </c>
      <c r="BG42" s="332">
        <f>sélections!BI60</f>
        <v>0</v>
      </c>
      <c r="BH42" s="332">
        <f>sélections!BJ60</f>
        <v>0</v>
      </c>
      <c r="BI42" s="332">
        <f>sélections!BK60</f>
        <v>0</v>
      </c>
      <c r="BJ42" s="332">
        <f>sélections!BL60</f>
        <v>0</v>
      </c>
      <c r="BK42" s="332">
        <f>sélections!BM60</f>
        <v>0</v>
      </c>
      <c r="BL42" s="333">
        <f>sélections!BN60</f>
        <v>0</v>
      </c>
      <c r="BM42" s="339" t="s">
        <v>1400</v>
      </c>
      <c r="BN42" s="340"/>
      <c r="BO42" s="152" t="str">
        <f>sélections!BQ60</f>
        <v>E4</v>
      </c>
      <c r="BP42" s="153">
        <f>sélections!BR60</f>
        <v>0</v>
      </c>
      <c r="BQ42" s="329">
        <v>2</v>
      </c>
      <c r="BR42" s="330">
        <f>sélections!BR44</f>
        <v>0</v>
      </c>
    </row>
    <row r="43" spans="1:74" ht="18.75" thickBot="1" x14ac:dyDescent="0.3">
      <c r="A43" s="59"/>
      <c r="B43" s="320">
        <f>sélections!B61</f>
        <v>4</v>
      </c>
      <c r="C43" s="321">
        <f>sélections!C61</f>
        <v>0</v>
      </c>
      <c r="D43" s="322" t="str">
        <f>sélections!D61</f>
        <v>GERARD ANTOINE (56)</v>
      </c>
      <c r="E43" s="323">
        <f>sélections!E61</f>
        <v>0</v>
      </c>
      <c r="F43" s="323">
        <f>sélections!F61</f>
        <v>0</v>
      </c>
      <c r="G43" s="323">
        <f>sélections!G61</f>
        <v>0</v>
      </c>
      <c r="H43" s="323">
        <f>sélections!H61</f>
        <v>0</v>
      </c>
      <c r="I43" s="323">
        <f>sélections!I61</f>
        <v>0</v>
      </c>
      <c r="J43" s="323">
        <f>sélections!J61</f>
        <v>0</v>
      </c>
      <c r="K43" s="323">
        <f>sélections!K61</f>
        <v>0</v>
      </c>
      <c r="L43" s="323">
        <f>sélections!L61</f>
        <v>0</v>
      </c>
      <c r="M43" s="323">
        <f>sélections!M61</f>
        <v>0</v>
      </c>
      <c r="N43" s="323">
        <f>sélections!N61</f>
        <v>0</v>
      </c>
      <c r="O43" s="323">
        <f>sélections!O61</f>
        <v>0</v>
      </c>
      <c r="P43" s="323">
        <f>sélections!P61</f>
        <v>0</v>
      </c>
      <c r="Q43" s="323">
        <f>sélections!Q61</f>
        <v>0</v>
      </c>
      <c r="R43" s="324">
        <f>sélections!R61</f>
        <v>0</v>
      </c>
      <c r="S43" s="336" t="s">
        <v>1414</v>
      </c>
      <c r="T43" s="337"/>
      <c r="U43" s="327" t="str">
        <f>sélections!U61</f>
        <v>E2</v>
      </c>
      <c r="V43" s="328">
        <f>sélections!V61</f>
        <v>0</v>
      </c>
      <c r="W43" s="318">
        <v>4</v>
      </c>
      <c r="X43" s="319">
        <f>sélections!X45</f>
        <v>0</v>
      </c>
      <c r="Y43" s="52"/>
      <c r="Z43" s="320">
        <f>sélections!AA61</f>
        <v>4</v>
      </c>
      <c r="AA43" s="321">
        <f>sélections!AB61</f>
        <v>0</v>
      </c>
      <c r="AB43" s="322" t="str">
        <f>sélections!AC61</f>
        <v>BRAHY TRISTAN (69)</v>
      </c>
      <c r="AC43" s="323">
        <f>sélections!AD61</f>
        <v>0</v>
      </c>
      <c r="AD43" s="323">
        <f>sélections!AE61</f>
        <v>0</v>
      </c>
      <c r="AE43" s="323">
        <f>sélections!AF61</f>
        <v>0</v>
      </c>
      <c r="AF43" s="323">
        <f>sélections!AG61</f>
        <v>0</v>
      </c>
      <c r="AG43" s="323">
        <f>sélections!AH61</f>
        <v>0</v>
      </c>
      <c r="AH43" s="323">
        <f>sélections!AI61</f>
        <v>0</v>
      </c>
      <c r="AI43" s="323">
        <f>sélections!AJ61</f>
        <v>0</v>
      </c>
      <c r="AJ43" s="323">
        <f>sélections!AK61</f>
        <v>0</v>
      </c>
      <c r="AK43" s="323">
        <f>sélections!AL61</f>
        <v>0</v>
      </c>
      <c r="AL43" s="323">
        <f>sélections!AM61</f>
        <v>0</v>
      </c>
      <c r="AM43" s="323">
        <f>sélections!AN61</f>
        <v>0</v>
      </c>
      <c r="AN43" s="323">
        <f>sélections!AO61</f>
        <v>0</v>
      </c>
      <c r="AO43" s="336" t="s">
        <v>1568</v>
      </c>
      <c r="AP43" s="337"/>
      <c r="AQ43" s="327" t="str">
        <f>sélections!AR61</f>
        <v>E4</v>
      </c>
      <c r="AR43" s="328">
        <f>sélections!AS61</f>
        <v>0</v>
      </c>
      <c r="AS43" s="318">
        <v>4</v>
      </c>
      <c r="AT43" s="319">
        <f>sélections!AT45</f>
        <v>0</v>
      </c>
      <c r="AU43" s="52"/>
      <c r="AV43" s="320">
        <f>sélections!AX61</f>
        <v>4</v>
      </c>
      <c r="AW43" s="321">
        <f>sélections!AY61</f>
        <v>0</v>
      </c>
      <c r="AX43" s="322" t="str">
        <f>sélections!AZ61</f>
        <v>LAIR CYRIL (69)</v>
      </c>
      <c r="AY43" s="323">
        <f>sélections!BA61</f>
        <v>0</v>
      </c>
      <c r="AZ43" s="323">
        <f>sélections!BB61</f>
        <v>0</v>
      </c>
      <c r="BA43" s="323">
        <f>sélections!BC61</f>
        <v>0</v>
      </c>
      <c r="BB43" s="323">
        <f>sélections!BD61</f>
        <v>0</v>
      </c>
      <c r="BC43" s="323">
        <f>sélections!BE61</f>
        <v>0</v>
      </c>
      <c r="BD43" s="323">
        <f>sélections!BF61</f>
        <v>0</v>
      </c>
      <c r="BE43" s="323">
        <f>sélections!BG61</f>
        <v>0</v>
      </c>
      <c r="BF43" s="323">
        <f>sélections!BH61</f>
        <v>0</v>
      </c>
      <c r="BG43" s="323">
        <f>sélections!BI61</f>
        <v>0</v>
      </c>
      <c r="BH43" s="323">
        <f>sélections!BJ61</f>
        <v>0</v>
      </c>
      <c r="BI43" s="323">
        <f>sélections!BK61</f>
        <v>0</v>
      </c>
      <c r="BJ43" s="323">
        <f>sélections!BL61</f>
        <v>0</v>
      </c>
      <c r="BK43" s="323">
        <f>sélections!BM61</f>
        <v>0</v>
      </c>
      <c r="BL43" s="324">
        <f>sélections!BN61</f>
        <v>0</v>
      </c>
      <c r="BM43" s="336" t="s">
        <v>1568</v>
      </c>
      <c r="BN43" s="337"/>
      <c r="BO43" s="327" t="str">
        <f>sélections!BQ61</f>
        <v>E4</v>
      </c>
      <c r="BP43" s="328">
        <f>sélections!BR61</f>
        <v>0</v>
      </c>
      <c r="BQ43" s="318">
        <v>3</v>
      </c>
      <c r="BR43" s="319">
        <f>sélections!BR45</f>
        <v>0</v>
      </c>
    </row>
    <row r="44" spans="1:74" ht="15.75" thickBot="1" x14ac:dyDescent="0.3">
      <c r="A44" s="59"/>
      <c r="J44" s="9"/>
      <c r="S44" s="311" t="s">
        <v>1563</v>
      </c>
      <c r="T44" s="311"/>
      <c r="AO44" s="311" t="s">
        <v>1563</v>
      </c>
      <c r="AP44" s="311"/>
      <c r="BM44" s="311" t="s">
        <v>1563</v>
      </c>
      <c r="BN44" s="311"/>
    </row>
    <row r="45" spans="1:74" ht="15.75" thickBot="1" x14ac:dyDescent="0.3">
      <c r="A45" s="61"/>
      <c r="B45" s="171" t="str">
        <f>sélections!B67</f>
        <v>LA CIPALE M - TT LOYERS G</v>
      </c>
      <c r="C45" s="172">
        <f>sélections!C67</f>
        <v>0</v>
      </c>
      <c r="D45" s="172">
        <f>sélections!D67</f>
        <v>0</v>
      </c>
      <c r="E45" s="172">
        <f>sélections!E67</f>
        <v>0</v>
      </c>
      <c r="F45" s="172">
        <f>sélections!F67</f>
        <v>0</v>
      </c>
      <c r="G45" s="172">
        <f>sélections!G67</f>
        <v>0</v>
      </c>
      <c r="H45" s="172">
        <f>sélections!H67</f>
        <v>0</v>
      </c>
      <c r="I45" s="172">
        <f>sélections!I67</f>
        <v>0</v>
      </c>
      <c r="J45" s="172">
        <f>sélections!J67</f>
        <v>0</v>
      </c>
      <c r="K45" s="172">
        <f>sélections!K67</f>
        <v>0</v>
      </c>
      <c r="L45" s="172">
        <f>sélections!L67</f>
        <v>0</v>
      </c>
      <c r="M45" s="172">
        <f>sélections!M67</f>
        <v>0</v>
      </c>
      <c r="N45" s="172">
        <f>sélections!N67</f>
        <v>0</v>
      </c>
      <c r="O45" s="172">
        <f>sélections!O67</f>
        <v>0</v>
      </c>
      <c r="P45" s="172">
        <f>sélections!P67</f>
        <v>0</v>
      </c>
      <c r="Q45" s="172">
        <f>sélections!Q67</f>
        <v>0</v>
      </c>
      <c r="R45" s="172">
        <f>sélections!R67</f>
        <v>0</v>
      </c>
      <c r="S45" s="172">
        <f>sélections!S67</f>
        <v>0</v>
      </c>
      <c r="T45" s="172">
        <f>sélections!T67</f>
        <v>0</v>
      </c>
      <c r="U45" s="172">
        <f>sélections!U67</f>
        <v>0</v>
      </c>
      <c r="V45" s="172">
        <f>sélections!V67</f>
        <v>0</v>
      </c>
      <c r="W45" s="172">
        <f>sélections!W67</f>
        <v>0</v>
      </c>
      <c r="X45" s="173">
        <f>sélections!X67</f>
        <v>0</v>
      </c>
      <c r="Y45" s="10"/>
      <c r="Z45" s="171" t="str">
        <f>sélections!AA67</f>
        <v>LA CIPALE N - PAL SARTOISE E</v>
      </c>
      <c r="AA45" s="172">
        <f>sélections!AB67</f>
        <v>0</v>
      </c>
      <c r="AB45" s="172">
        <f>sélections!AC67</f>
        <v>0</v>
      </c>
      <c r="AC45" s="172">
        <f>sélections!AD67</f>
        <v>0</v>
      </c>
      <c r="AD45" s="172">
        <f>sélections!AE67</f>
        <v>0</v>
      </c>
      <c r="AE45" s="172">
        <f>sélections!AF67</f>
        <v>0</v>
      </c>
      <c r="AF45" s="172">
        <f>sélections!AG67</f>
        <v>0</v>
      </c>
      <c r="AG45" s="172">
        <f>sélections!AH67</f>
        <v>0</v>
      </c>
      <c r="AH45" s="172">
        <f>sélections!AI67</f>
        <v>0</v>
      </c>
      <c r="AI45" s="172">
        <f>sélections!AJ67</f>
        <v>0</v>
      </c>
      <c r="AJ45" s="172">
        <f>sélections!AK67</f>
        <v>0</v>
      </c>
      <c r="AK45" s="172">
        <f>sélections!AL67</f>
        <v>0</v>
      </c>
      <c r="AL45" s="172">
        <f>sélections!AM67</f>
        <v>0</v>
      </c>
      <c r="AM45" s="172">
        <f>sélections!AN67</f>
        <v>0</v>
      </c>
      <c r="AN45" s="172">
        <f>sélections!AO67</f>
        <v>0</v>
      </c>
      <c r="AO45" s="172">
        <f>sélections!AP67</f>
        <v>0</v>
      </c>
      <c r="AP45" s="172">
        <f>sélections!AQ67</f>
        <v>0</v>
      </c>
      <c r="AQ45" s="172">
        <f>sélections!AR67</f>
        <v>0</v>
      </c>
      <c r="AR45" s="172">
        <f>sélections!AS67</f>
        <v>0</v>
      </c>
      <c r="AS45" s="172">
        <f>sélections!AT67</f>
        <v>0</v>
      </c>
      <c r="AT45" s="173">
        <f>sélections!AU67</f>
        <v>0</v>
      </c>
      <c r="AU45" s="10"/>
      <c r="AV45" s="171" t="str">
        <f>sélections!AX67</f>
        <v>TT VEDRINAMUR P - LA CIPALE O</v>
      </c>
      <c r="AW45" s="172">
        <f>sélections!AY67</f>
        <v>0</v>
      </c>
      <c r="AX45" s="172">
        <f>sélections!AZ67</f>
        <v>0</v>
      </c>
      <c r="AY45" s="172">
        <f>sélections!BA67</f>
        <v>0</v>
      </c>
      <c r="AZ45" s="172">
        <f>sélections!BB67</f>
        <v>0</v>
      </c>
      <c r="BA45" s="172">
        <f>sélections!BC67</f>
        <v>0</v>
      </c>
      <c r="BB45" s="172">
        <f>sélections!BD67</f>
        <v>0</v>
      </c>
      <c r="BC45" s="172">
        <f>sélections!BE67</f>
        <v>0</v>
      </c>
      <c r="BD45" s="172">
        <f>sélections!BF67</f>
        <v>0</v>
      </c>
      <c r="BE45" s="172">
        <f>sélections!BG67</f>
        <v>0</v>
      </c>
      <c r="BF45" s="172">
        <f>sélections!BH67</f>
        <v>0</v>
      </c>
      <c r="BG45" s="172">
        <f>sélections!BI67</f>
        <v>0</v>
      </c>
      <c r="BH45" s="172">
        <f>sélections!BJ67</f>
        <v>0</v>
      </c>
      <c r="BI45" s="172">
        <f>sélections!BK67</f>
        <v>0</v>
      </c>
      <c r="BJ45" s="172">
        <f>sélections!BL67</f>
        <v>0</v>
      </c>
      <c r="BK45" s="172">
        <f>sélections!BM67</f>
        <v>0</v>
      </c>
      <c r="BL45" s="172">
        <f>sélections!BN67</f>
        <v>0</v>
      </c>
      <c r="BM45" s="172">
        <f>sélections!BO67</f>
        <v>0</v>
      </c>
      <c r="BN45" s="172">
        <f>sélections!BP67</f>
        <v>0</v>
      </c>
      <c r="BO45" s="172">
        <f>sélections!BQ67</f>
        <v>0</v>
      </c>
      <c r="BP45" s="172">
        <f>sélections!BR67</f>
        <v>0</v>
      </c>
      <c r="BQ45" s="172">
        <f>sélections!BS67</f>
        <v>0</v>
      </c>
      <c r="BR45" s="173">
        <f>sélections!BT67</f>
        <v>0</v>
      </c>
    </row>
    <row r="46" spans="1:74" ht="16.5" thickBot="1" x14ac:dyDescent="0.3">
      <c r="A46" s="59"/>
      <c r="B46" s="174" t="str">
        <f>sélections!B68</f>
        <v>5P</v>
      </c>
      <c r="C46" s="175">
        <f>sélections!C68</f>
        <v>0</v>
      </c>
      <c r="D46" s="317" t="s">
        <v>1561</v>
      </c>
      <c r="E46" s="312"/>
      <c r="F46" s="312"/>
      <c r="G46" s="312"/>
      <c r="H46" s="312">
        <v>7</v>
      </c>
      <c r="I46" s="312"/>
      <c r="J46" s="312"/>
      <c r="K46" s="312"/>
      <c r="L46" s="312"/>
      <c r="M46" s="312"/>
      <c r="N46" s="79" t="s">
        <v>520</v>
      </c>
      <c r="O46" s="312">
        <v>9</v>
      </c>
      <c r="P46" s="312"/>
      <c r="Q46" s="312"/>
      <c r="R46" s="312"/>
      <c r="S46" s="312"/>
      <c r="T46" s="313"/>
      <c r="U46" s="179" t="str">
        <f>sélections!U68</f>
        <v>CL</v>
      </c>
      <c r="V46" s="180">
        <f>sélections!V68</f>
        <v>0</v>
      </c>
      <c r="W46" s="334" t="s">
        <v>1562</v>
      </c>
      <c r="X46" s="335">
        <f>sélections!X48</f>
        <v>0</v>
      </c>
      <c r="Y46" s="54"/>
      <c r="Z46" s="174" t="str">
        <f>sélections!AA68</f>
        <v>6O</v>
      </c>
      <c r="AA46" s="175">
        <f>sélections!AB68</f>
        <v>0</v>
      </c>
      <c r="AB46" s="317" t="s">
        <v>1561</v>
      </c>
      <c r="AC46" s="312"/>
      <c r="AD46" s="312"/>
      <c r="AE46" s="312"/>
      <c r="AF46" s="312">
        <v>8</v>
      </c>
      <c r="AG46" s="312"/>
      <c r="AH46" s="312"/>
      <c r="AI46" s="312"/>
      <c r="AJ46" s="312"/>
      <c r="AK46" s="312"/>
      <c r="AL46" s="79" t="s">
        <v>520</v>
      </c>
      <c r="AM46" s="312">
        <v>8</v>
      </c>
      <c r="AN46" s="312"/>
      <c r="AO46" s="312"/>
      <c r="AP46" s="312"/>
      <c r="AQ46" s="312"/>
      <c r="AR46" s="313"/>
      <c r="AS46" s="334" t="s">
        <v>1562</v>
      </c>
      <c r="AT46" s="335">
        <f>sélections!AT48</f>
        <v>36</v>
      </c>
      <c r="AU46" s="54"/>
      <c r="AV46" s="174" t="str">
        <f>sélections!AX68</f>
        <v>6N</v>
      </c>
      <c r="AW46" s="175">
        <f>sélections!AY68</f>
        <v>0</v>
      </c>
      <c r="AX46" s="317" t="s">
        <v>1561</v>
      </c>
      <c r="AY46" s="312"/>
      <c r="AZ46" s="312"/>
      <c r="BA46" s="312"/>
      <c r="BB46" s="312">
        <v>15</v>
      </c>
      <c r="BC46" s="312"/>
      <c r="BD46" s="312"/>
      <c r="BE46" s="312"/>
      <c r="BF46" s="312"/>
      <c r="BG46" s="312"/>
      <c r="BH46" s="79" t="s">
        <v>520</v>
      </c>
      <c r="BI46" s="312">
        <v>1</v>
      </c>
      <c r="BJ46" s="312"/>
      <c r="BK46" s="312"/>
      <c r="BL46" s="312"/>
      <c r="BM46" s="312"/>
      <c r="BN46" s="313"/>
      <c r="BO46" s="179" t="str">
        <f>sélections!BQ68</f>
        <v>CL</v>
      </c>
      <c r="BP46" s="180">
        <f>sélections!BR68</f>
        <v>0</v>
      </c>
      <c r="BQ46" s="334" t="s">
        <v>1562</v>
      </c>
      <c r="BR46" s="335">
        <f>sélections!BR48</f>
        <v>0</v>
      </c>
      <c r="BT46" s="80">
        <f>IF($H46&gt;8,1,0)+IF($AF46&gt;8,1,0)+IF($BB46&gt;8,1,0)</f>
        <v>1</v>
      </c>
      <c r="BU46" s="80">
        <f>IF($H46=8,1,0)+IF($AF46=8,1,0)+IF($BB46=8,1,0)</f>
        <v>1</v>
      </c>
      <c r="BV46" s="80">
        <f>IF($H46&lt;8,1,0)+IF($AF46&lt;8,1,0)+IF($BB46&lt;8,1,0)</f>
        <v>1</v>
      </c>
    </row>
    <row r="47" spans="1:74" ht="18" x14ac:dyDescent="0.25">
      <c r="A47" s="59"/>
      <c r="B47" s="165">
        <f>sélections!B69</f>
        <v>1</v>
      </c>
      <c r="C47" s="166">
        <f>sélections!C69</f>
        <v>0</v>
      </c>
      <c r="D47" s="331" t="str">
        <f>sélections!D69</f>
        <v>LEROY JEAN MARC (69)</v>
      </c>
      <c r="E47" s="332">
        <f>sélections!E69</f>
        <v>0</v>
      </c>
      <c r="F47" s="332">
        <f>sélections!F69</f>
        <v>0</v>
      </c>
      <c r="G47" s="332">
        <f>sélections!G69</f>
        <v>0</v>
      </c>
      <c r="H47" s="332">
        <f>sélections!H69</f>
        <v>0</v>
      </c>
      <c r="I47" s="332">
        <f>sélections!I69</f>
        <v>0</v>
      </c>
      <c r="J47" s="332">
        <f>sélections!J69</f>
        <v>0</v>
      </c>
      <c r="K47" s="332">
        <f>sélections!K69</f>
        <v>0</v>
      </c>
      <c r="L47" s="332">
        <f>sélections!L69</f>
        <v>0</v>
      </c>
      <c r="M47" s="332">
        <f>sélections!M69</f>
        <v>0</v>
      </c>
      <c r="N47" s="332">
        <f>sélections!N69</f>
        <v>0</v>
      </c>
      <c r="O47" s="332">
        <f>sélections!O69</f>
        <v>0</v>
      </c>
      <c r="P47" s="332">
        <f>sélections!P69</f>
        <v>0</v>
      </c>
      <c r="Q47" s="332">
        <f>sélections!Q69</f>
        <v>0</v>
      </c>
      <c r="R47" s="333">
        <f>sélections!R69</f>
        <v>0</v>
      </c>
      <c r="S47" s="339" t="s">
        <v>1395</v>
      </c>
      <c r="T47" s="340"/>
      <c r="U47" s="152" t="str">
        <f>sélections!U69</f>
        <v>E4</v>
      </c>
      <c r="V47" s="153">
        <f>sélections!V69</f>
        <v>0</v>
      </c>
      <c r="W47" s="329">
        <v>3</v>
      </c>
      <c r="X47" s="330">
        <f>sélections!X49</f>
        <v>0</v>
      </c>
      <c r="Y47" s="52"/>
      <c r="Z47" s="165">
        <f>sélections!AA69</f>
        <v>1</v>
      </c>
      <c r="AA47" s="166">
        <f>sélections!AB69</f>
        <v>0</v>
      </c>
      <c r="AB47" s="331" t="str">
        <f>sélections!AC69</f>
        <v>PIRLOT BASTIEN (85)</v>
      </c>
      <c r="AC47" s="332">
        <f>sélections!AD69</f>
        <v>0</v>
      </c>
      <c r="AD47" s="332">
        <f>sélections!AE69</f>
        <v>0</v>
      </c>
      <c r="AE47" s="332">
        <f>sélections!AF69</f>
        <v>0</v>
      </c>
      <c r="AF47" s="332">
        <f>sélections!AG69</f>
        <v>0</v>
      </c>
      <c r="AG47" s="332">
        <f>sélections!AH69</f>
        <v>0</v>
      </c>
      <c r="AH47" s="332">
        <f>sélections!AI69</f>
        <v>0</v>
      </c>
      <c r="AI47" s="332">
        <f>sélections!AJ69</f>
        <v>0</v>
      </c>
      <c r="AJ47" s="332">
        <f>sélections!AK69</f>
        <v>0</v>
      </c>
      <c r="AK47" s="332">
        <f>sélections!AL69</f>
        <v>0</v>
      </c>
      <c r="AL47" s="332">
        <f>sélections!AM69</f>
        <v>0</v>
      </c>
      <c r="AM47" s="332">
        <f>sélections!AN69</f>
        <v>0</v>
      </c>
      <c r="AN47" s="332">
        <f>sélections!AO69</f>
        <v>0</v>
      </c>
      <c r="AO47" s="339" t="s">
        <v>1400</v>
      </c>
      <c r="AP47" s="340"/>
      <c r="AQ47" s="152" t="str">
        <f>sélections!AR69</f>
        <v>E6</v>
      </c>
      <c r="AR47" s="153">
        <f>sélections!AS69</f>
        <v>0</v>
      </c>
      <c r="AS47" s="329">
        <v>2</v>
      </c>
      <c r="AT47" s="330">
        <f>sélections!AT49</f>
        <v>37</v>
      </c>
      <c r="AU47" s="52"/>
      <c r="AV47" s="165">
        <f>sélections!AX69</f>
        <v>1</v>
      </c>
      <c r="AW47" s="166">
        <f>sélections!AY69</f>
        <v>0</v>
      </c>
      <c r="AX47" s="331" t="str">
        <f>sélections!AZ69</f>
        <v>LEMAIRE LOAN (85)</v>
      </c>
      <c r="AY47" s="332">
        <f>sélections!BA69</f>
        <v>0</v>
      </c>
      <c r="AZ47" s="332">
        <f>sélections!BB69</f>
        <v>0</v>
      </c>
      <c r="BA47" s="332">
        <f>sélections!BC69</f>
        <v>0</v>
      </c>
      <c r="BB47" s="332">
        <f>sélections!BD69</f>
        <v>0</v>
      </c>
      <c r="BC47" s="332">
        <f>sélections!BE69</f>
        <v>0</v>
      </c>
      <c r="BD47" s="332">
        <f>sélections!BF69</f>
        <v>0</v>
      </c>
      <c r="BE47" s="332">
        <f>sélections!BG69</f>
        <v>0</v>
      </c>
      <c r="BF47" s="332">
        <f>sélections!BH69</f>
        <v>0</v>
      </c>
      <c r="BG47" s="332">
        <f>sélections!BI69</f>
        <v>0</v>
      </c>
      <c r="BH47" s="332">
        <f>sélections!BJ69</f>
        <v>0</v>
      </c>
      <c r="BI47" s="332">
        <f>sélections!BK69</f>
        <v>0</v>
      </c>
      <c r="BJ47" s="332">
        <f>sélections!BL69</f>
        <v>0</v>
      </c>
      <c r="BK47" s="332">
        <f>sélections!BM69</f>
        <v>0</v>
      </c>
      <c r="BL47" s="333">
        <f>sélections!BN69</f>
        <v>0</v>
      </c>
      <c r="BM47" s="339" t="s">
        <v>1400</v>
      </c>
      <c r="BN47" s="340"/>
      <c r="BO47" s="152" t="str">
        <f>sélections!BQ69</f>
        <v>E6</v>
      </c>
      <c r="BP47" s="153">
        <f>sélections!BR69</f>
        <v>0</v>
      </c>
      <c r="BQ47" s="329">
        <v>0</v>
      </c>
      <c r="BR47" s="330">
        <f>sélections!BR49</f>
        <v>0</v>
      </c>
    </row>
    <row r="48" spans="1:74" ht="18" x14ac:dyDescent="0.25">
      <c r="A48" s="59"/>
      <c r="B48" s="169">
        <f>sélections!B70</f>
        <v>2</v>
      </c>
      <c r="C48" s="170">
        <f>sélections!C70</f>
        <v>0</v>
      </c>
      <c r="D48" s="331" t="str">
        <f>sélections!D70</f>
        <v>MAILLEUX ARNAUD (69)</v>
      </c>
      <c r="E48" s="332">
        <f>sélections!E70</f>
        <v>0</v>
      </c>
      <c r="F48" s="332">
        <f>sélections!F70</f>
        <v>0</v>
      </c>
      <c r="G48" s="332">
        <f>sélections!G70</f>
        <v>0</v>
      </c>
      <c r="H48" s="332">
        <f>sélections!H70</f>
        <v>0</v>
      </c>
      <c r="I48" s="332">
        <f>sélections!I70</f>
        <v>0</v>
      </c>
      <c r="J48" s="332">
        <f>sélections!J70</f>
        <v>0</v>
      </c>
      <c r="K48" s="332">
        <f>sélections!K70</f>
        <v>0</v>
      </c>
      <c r="L48" s="332">
        <f>sélections!L70</f>
        <v>0</v>
      </c>
      <c r="M48" s="332">
        <f>sélections!M70</f>
        <v>0</v>
      </c>
      <c r="N48" s="332">
        <f>sélections!N70</f>
        <v>0</v>
      </c>
      <c r="O48" s="332">
        <f>sélections!O70</f>
        <v>0</v>
      </c>
      <c r="P48" s="332">
        <f>sélections!P70</f>
        <v>0</v>
      </c>
      <c r="Q48" s="332">
        <f>sélections!Q70</f>
        <v>0</v>
      </c>
      <c r="R48" s="333">
        <f>sélections!R70</f>
        <v>0</v>
      </c>
      <c r="S48" s="339" t="s">
        <v>1395</v>
      </c>
      <c r="T48" s="340"/>
      <c r="U48" s="152" t="str">
        <f>sélections!U70</f>
        <v>E4</v>
      </c>
      <c r="V48" s="153">
        <f>sélections!V70</f>
        <v>0</v>
      </c>
      <c r="W48" s="329">
        <v>1</v>
      </c>
      <c r="X48" s="330">
        <f>sélections!X50</f>
        <v>0</v>
      </c>
      <c r="Y48" s="52"/>
      <c r="Z48" s="169">
        <f>sélections!AA70</f>
        <v>2</v>
      </c>
      <c r="AA48" s="170">
        <f>sélections!AB70</f>
        <v>0</v>
      </c>
      <c r="AB48" s="331" t="str">
        <f>sélections!AC70</f>
        <v>DAWAGNE THOMAS (85)</v>
      </c>
      <c r="AC48" s="332">
        <f>sélections!AD70</f>
        <v>0</v>
      </c>
      <c r="AD48" s="332">
        <f>sélections!AE70</f>
        <v>0</v>
      </c>
      <c r="AE48" s="332">
        <f>sélections!AF70</f>
        <v>0</v>
      </c>
      <c r="AF48" s="332">
        <f>sélections!AG70</f>
        <v>0</v>
      </c>
      <c r="AG48" s="332">
        <f>sélections!AH70</f>
        <v>0</v>
      </c>
      <c r="AH48" s="332">
        <f>sélections!AI70</f>
        <v>0</v>
      </c>
      <c r="AI48" s="332">
        <f>sélections!AJ70</f>
        <v>0</v>
      </c>
      <c r="AJ48" s="332">
        <f>sélections!AK70</f>
        <v>0</v>
      </c>
      <c r="AK48" s="332">
        <f>sélections!AL70</f>
        <v>0</v>
      </c>
      <c r="AL48" s="332">
        <f>sélections!AM70</f>
        <v>0</v>
      </c>
      <c r="AM48" s="332">
        <f>sélections!AN70</f>
        <v>0</v>
      </c>
      <c r="AN48" s="332">
        <f>sélections!AO70</f>
        <v>0</v>
      </c>
      <c r="AO48" s="339" t="s">
        <v>1414</v>
      </c>
      <c r="AP48" s="340"/>
      <c r="AQ48" s="152" t="str">
        <f>sélections!AR70</f>
        <v>E6</v>
      </c>
      <c r="AR48" s="153">
        <f>sélections!AS70</f>
        <v>0</v>
      </c>
      <c r="AS48" s="329">
        <v>3</v>
      </c>
      <c r="AT48" s="330">
        <f>sélections!AT50</f>
        <v>39</v>
      </c>
      <c r="AU48" s="52"/>
      <c r="AV48" s="169">
        <f>sélections!AX70</f>
        <v>2</v>
      </c>
      <c r="AW48" s="170">
        <f>sélections!AY70</f>
        <v>0</v>
      </c>
      <c r="AX48" s="331" t="str">
        <f>sélections!AZ70</f>
        <v>VOGRIG VICTOR (85)</v>
      </c>
      <c r="AY48" s="332">
        <f>sélections!BA70</f>
        <v>0</v>
      </c>
      <c r="AZ48" s="332">
        <f>sélections!BB70</f>
        <v>0</v>
      </c>
      <c r="BA48" s="332">
        <f>sélections!BC70</f>
        <v>0</v>
      </c>
      <c r="BB48" s="332">
        <f>sélections!BD70</f>
        <v>0</v>
      </c>
      <c r="BC48" s="332">
        <f>sélections!BE70</f>
        <v>0</v>
      </c>
      <c r="BD48" s="332">
        <f>sélections!BF70</f>
        <v>0</v>
      </c>
      <c r="BE48" s="332">
        <f>sélections!BG70</f>
        <v>0</v>
      </c>
      <c r="BF48" s="332">
        <f>sélections!BH70</f>
        <v>0</v>
      </c>
      <c r="BG48" s="332">
        <f>sélections!BI70</f>
        <v>0</v>
      </c>
      <c r="BH48" s="332">
        <f>sélections!BJ70</f>
        <v>0</v>
      </c>
      <c r="BI48" s="332">
        <f>sélections!BK70</f>
        <v>0</v>
      </c>
      <c r="BJ48" s="332">
        <f>sélections!BL70</f>
        <v>0</v>
      </c>
      <c r="BK48" s="332">
        <f>sélections!BM70</f>
        <v>0</v>
      </c>
      <c r="BL48" s="333">
        <f>sélections!BN70</f>
        <v>0</v>
      </c>
      <c r="BM48" s="339" t="s">
        <v>1400</v>
      </c>
      <c r="BN48" s="340"/>
      <c r="BO48" s="152" t="str">
        <f>sélections!BQ70</f>
        <v>E6</v>
      </c>
      <c r="BP48" s="153">
        <f>sélections!BR70</f>
        <v>0</v>
      </c>
      <c r="BQ48" s="329">
        <v>0</v>
      </c>
      <c r="BR48" s="330">
        <f>sélections!BR50</f>
        <v>0</v>
      </c>
    </row>
    <row r="49" spans="1:74" ht="18" x14ac:dyDescent="0.25">
      <c r="A49" s="59"/>
      <c r="B49" s="169">
        <f>sélections!B71</f>
        <v>3</v>
      </c>
      <c r="C49" s="170">
        <f>sélections!C71</f>
        <v>0</v>
      </c>
      <c r="D49" s="331" t="str">
        <f>sélections!D71</f>
        <v>MAILLEUX IGOR (69)</v>
      </c>
      <c r="E49" s="332">
        <f>sélections!E71</f>
        <v>0</v>
      </c>
      <c r="F49" s="332">
        <f>sélections!F71</f>
        <v>0</v>
      </c>
      <c r="G49" s="332">
        <f>sélections!G71</f>
        <v>0</v>
      </c>
      <c r="H49" s="332">
        <f>sélections!H71</f>
        <v>0</v>
      </c>
      <c r="I49" s="332">
        <f>sélections!I71</f>
        <v>0</v>
      </c>
      <c r="J49" s="332">
        <f>sélections!J71</f>
        <v>0</v>
      </c>
      <c r="K49" s="332">
        <f>sélections!K71</f>
        <v>0</v>
      </c>
      <c r="L49" s="332">
        <f>sélections!L71</f>
        <v>0</v>
      </c>
      <c r="M49" s="332">
        <f>sélections!M71</f>
        <v>0</v>
      </c>
      <c r="N49" s="332">
        <f>sélections!N71</f>
        <v>0</v>
      </c>
      <c r="O49" s="332">
        <f>sélections!O71</f>
        <v>0</v>
      </c>
      <c r="P49" s="332">
        <f>sélections!P71</f>
        <v>0</v>
      </c>
      <c r="Q49" s="332">
        <f>sélections!Q71</f>
        <v>0</v>
      </c>
      <c r="R49" s="333">
        <f>sélections!R71</f>
        <v>0</v>
      </c>
      <c r="S49" s="339" t="s">
        <v>1400</v>
      </c>
      <c r="T49" s="340"/>
      <c r="U49" s="152" t="str">
        <f>sélections!U71</f>
        <v>E4</v>
      </c>
      <c r="V49" s="153">
        <f>sélections!V71</f>
        <v>0</v>
      </c>
      <c r="W49" s="329">
        <v>1</v>
      </c>
      <c r="X49" s="330">
        <f>sélections!X51</f>
        <v>0</v>
      </c>
      <c r="Y49" s="52"/>
      <c r="Z49" s="169">
        <f>sélections!AA71</f>
        <v>3</v>
      </c>
      <c r="AA49" s="170">
        <f>sélections!AB71</f>
        <v>0</v>
      </c>
      <c r="AB49" s="331" t="str">
        <f>sélections!AC71</f>
        <v>VANDEPITTE PIERRE (85)</v>
      </c>
      <c r="AC49" s="332">
        <f>sélections!AD71</f>
        <v>0</v>
      </c>
      <c r="AD49" s="332">
        <f>sélections!AE71</f>
        <v>0</v>
      </c>
      <c r="AE49" s="332">
        <f>sélections!AF71</f>
        <v>0</v>
      </c>
      <c r="AF49" s="332">
        <f>sélections!AG71</f>
        <v>0</v>
      </c>
      <c r="AG49" s="332">
        <f>sélections!AH71</f>
        <v>0</v>
      </c>
      <c r="AH49" s="332">
        <f>sélections!AI71</f>
        <v>0</v>
      </c>
      <c r="AI49" s="332">
        <f>sélections!AJ71</f>
        <v>0</v>
      </c>
      <c r="AJ49" s="332">
        <f>sélections!AK71</f>
        <v>0</v>
      </c>
      <c r="AK49" s="332">
        <f>sélections!AL71</f>
        <v>0</v>
      </c>
      <c r="AL49" s="332">
        <f>sélections!AM71</f>
        <v>0</v>
      </c>
      <c r="AM49" s="332">
        <f>sélections!AN71</f>
        <v>0</v>
      </c>
      <c r="AN49" s="332">
        <f>sélections!AO71</f>
        <v>0</v>
      </c>
      <c r="AO49" s="339" t="s">
        <v>1414</v>
      </c>
      <c r="AP49" s="340"/>
      <c r="AQ49" s="152" t="str">
        <f>sélections!AR71</f>
        <v>E6</v>
      </c>
      <c r="AR49" s="153">
        <f>sélections!AS71</f>
        <v>0</v>
      </c>
      <c r="AS49" s="329">
        <v>3</v>
      </c>
      <c r="AT49" s="330">
        <f>sélections!AT51</f>
        <v>40</v>
      </c>
      <c r="AU49" s="52"/>
      <c r="AV49" s="169">
        <f>sélections!AX71</f>
        <v>3</v>
      </c>
      <c r="AW49" s="170">
        <f>sélections!AY71</f>
        <v>0</v>
      </c>
      <c r="AX49" s="331" t="str">
        <f>sélections!AZ71</f>
        <v>HEGERAAT MATHIEU (85)</v>
      </c>
      <c r="AY49" s="332">
        <f>sélections!BA71</f>
        <v>0</v>
      </c>
      <c r="AZ49" s="332">
        <f>sélections!BB71</f>
        <v>0</v>
      </c>
      <c r="BA49" s="332">
        <f>sélections!BC71</f>
        <v>0</v>
      </c>
      <c r="BB49" s="332">
        <f>sélections!BD71</f>
        <v>0</v>
      </c>
      <c r="BC49" s="332">
        <f>sélections!BE71</f>
        <v>0</v>
      </c>
      <c r="BD49" s="332">
        <f>sélections!BF71</f>
        <v>0</v>
      </c>
      <c r="BE49" s="332">
        <f>sélections!BG71</f>
        <v>0</v>
      </c>
      <c r="BF49" s="332">
        <f>sélections!BH71</f>
        <v>0</v>
      </c>
      <c r="BG49" s="332">
        <f>sélections!BI71</f>
        <v>0</v>
      </c>
      <c r="BH49" s="332">
        <f>sélections!BJ71</f>
        <v>0</v>
      </c>
      <c r="BI49" s="332">
        <f>sélections!BK71</f>
        <v>0</v>
      </c>
      <c r="BJ49" s="332">
        <f>sélections!BL71</f>
        <v>0</v>
      </c>
      <c r="BK49" s="332">
        <f>sélections!BM71</f>
        <v>0</v>
      </c>
      <c r="BL49" s="333">
        <f>sélections!BN71</f>
        <v>0</v>
      </c>
      <c r="BM49" s="339" t="s">
        <v>1400</v>
      </c>
      <c r="BN49" s="340"/>
      <c r="BO49" s="152" t="str">
        <f>sélections!BQ71</f>
        <v>E6</v>
      </c>
      <c r="BP49" s="153">
        <f>sélections!BR71</f>
        <v>0</v>
      </c>
      <c r="BQ49" s="329">
        <v>1</v>
      </c>
      <c r="BR49" s="330">
        <f>sélections!BR51</f>
        <v>0</v>
      </c>
    </row>
    <row r="50" spans="1:74" ht="18.75" thickBot="1" x14ac:dyDescent="0.3">
      <c r="A50" s="59"/>
      <c r="B50" s="320">
        <f>sélections!B72</f>
        <v>4</v>
      </c>
      <c r="C50" s="321">
        <f>sélections!C72</f>
        <v>0</v>
      </c>
      <c r="D50" s="322" t="str">
        <f>sélections!D72</f>
        <v>PAULUS HUGO (69)</v>
      </c>
      <c r="E50" s="323">
        <f>sélections!E72</f>
        <v>0</v>
      </c>
      <c r="F50" s="323">
        <f>sélections!F72</f>
        <v>0</v>
      </c>
      <c r="G50" s="323">
        <f>sélections!G72</f>
        <v>0</v>
      </c>
      <c r="H50" s="323">
        <f>sélections!H72</f>
        <v>0</v>
      </c>
      <c r="I50" s="323">
        <f>sélections!I72</f>
        <v>0</v>
      </c>
      <c r="J50" s="323">
        <f>sélections!J72</f>
        <v>0</v>
      </c>
      <c r="K50" s="323">
        <f>sélections!K72</f>
        <v>0</v>
      </c>
      <c r="L50" s="323">
        <f>sélections!L72</f>
        <v>0</v>
      </c>
      <c r="M50" s="323">
        <f>sélections!M72</f>
        <v>0</v>
      </c>
      <c r="N50" s="323">
        <f>sélections!N72</f>
        <v>0</v>
      </c>
      <c r="O50" s="323">
        <f>sélections!O72</f>
        <v>0</v>
      </c>
      <c r="P50" s="323">
        <f>sélections!P72</f>
        <v>0</v>
      </c>
      <c r="Q50" s="323">
        <f>sélections!Q72</f>
        <v>0</v>
      </c>
      <c r="R50" s="324">
        <f>sélections!R72</f>
        <v>0</v>
      </c>
      <c r="S50" s="336" t="s">
        <v>1400</v>
      </c>
      <c r="T50" s="337"/>
      <c r="U50" s="327" t="str">
        <f>sélections!U72</f>
        <v>E4</v>
      </c>
      <c r="V50" s="328">
        <f>sélections!V72</f>
        <v>0</v>
      </c>
      <c r="W50" s="318">
        <v>2</v>
      </c>
      <c r="X50" s="319">
        <f>sélections!X52</f>
        <v>0</v>
      </c>
      <c r="Y50" s="52"/>
      <c r="Z50" s="320">
        <f>sélections!AA72</f>
        <v>4</v>
      </c>
      <c r="AA50" s="321">
        <f>sélections!AB72</f>
        <v>0</v>
      </c>
      <c r="AB50" s="322" t="str">
        <f>sélections!AC72</f>
        <v>LAMBOTTE ALEXANDRE (85)</v>
      </c>
      <c r="AC50" s="323">
        <f>sélections!AD72</f>
        <v>0</v>
      </c>
      <c r="AD50" s="323">
        <f>sélections!AE72</f>
        <v>0</v>
      </c>
      <c r="AE50" s="323">
        <f>sélections!AF72</f>
        <v>0</v>
      </c>
      <c r="AF50" s="323">
        <f>sélections!AG72</f>
        <v>0</v>
      </c>
      <c r="AG50" s="323">
        <f>sélections!AH72</f>
        <v>0</v>
      </c>
      <c r="AH50" s="323">
        <f>sélections!AI72</f>
        <v>0</v>
      </c>
      <c r="AI50" s="323">
        <f>sélections!AJ72</f>
        <v>0</v>
      </c>
      <c r="AJ50" s="323">
        <f>sélections!AK72</f>
        <v>0</v>
      </c>
      <c r="AK50" s="323">
        <f>sélections!AL72</f>
        <v>0</v>
      </c>
      <c r="AL50" s="323">
        <f>sélections!AM72</f>
        <v>0</v>
      </c>
      <c r="AM50" s="323">
        <f>sélections!AN72</f>
        <v>0</v>
      </c>
      <c r="AN50" s="323">
        <f>sélections!AO72</f>
        <v>0</v>
      </c>
      <c r="AO50" s="336" t="s">
        <v>1414</v>
      </c>
      <c r="AP50" s="337"/>
      <c r="AQ50" s="327" t="str">
        <f>sélections!AR72</f>
        <v>E6</v>
      </c>
      <c r="AR50" s="328">
        <f>sélections!AS72</f>
        <v>0</v>
      </c>
      <c r="AS50" s="318" t="s">
        <v>1400</v>
      </c>
      <c r="AT50" s="319" t="str">
        <f>sélections!AT52</f>
        <v/>
      </c>
      <c r="AU50" s="52"/>
      <c r="AV50" s="320">
        <f>sélections!AX72</f>
        <v>4</v>
      </c>
      <c r="AW50" s="321">
        <f>sélections!AY72</f>
        <v>0</v>
      </c>
      <c r="AX50" s="322" t="str">
        <f>sélections!AZ72</f>
        <v>TROESTLER MAXIME (85)</v>
      </c>
      <c r="AY50" s="323">
        <f>sélections!BA72</f>
        <v>0</v>
      </c>
      <c r="AZ50" s="323">
        <f>sélections!BB72</f>
        <v>0</v>
      </c>
      <c r="BA50" s="323">
        <f>sélections!BC72</f>
        <v>0</v>
      </c>
      <c r="BB50" s="323">
        <f>sélections!BD72</f>
        <v>0</v>
      </c>
      <c r="BC50" s="323">
        <f>sélections!BE72</f>
        <v>0</v>
      </c>
      <c r="BD50" s="323">
        <f>sélections!BF72</f>
        <v>0</v>
      </c>
      <c r="BE50" s="323">
        <f>sélections!BG72</f>
        <v>0</v>
      </c>
      <c r="BF50" s="323">
        <f>sélections!BH72</f>
        <v>0</v>
      </c>
      <c r="BG50" s="323">
        <f>sélections!BI72</f>
        <v>0</v>
      </c>
      <c r="BH50" s="323">
        <f>sélections!BJ72</f>
        <v>0</v>
      </c>
      <c r="BI50" s="323">
        <f>sélections!BK72</f>
        <v>0</v>
      </c>
      <c r="BJ50" s="323">
        <f>sélections!BL72</f>
        <v>0</v>
      </c>
      <c r="BK50" s="323">
        <f>sélections!BM72</f>
        <v>0</v>
      </c>
      <c r="BL50" s="324">
        <f>sélections!BN72</f>
        <v>0</v>
      </c>
      <c r="BM50" s="336" t="s">
        <v>1414</v>
      </c>
      <c r="BN50" s="337"/>
      <c r="BO50" s="327" t="str">
        <f>sélections!BQ72</f>
        <v>E6</v>
      </c>
      <c r="BP50" s="328">
        <f>sélections!BR72</f>
        <v>0</v>
      </c>
      <c r="BQ50" s="318">
        <v>0</v>
      </c>
      <c r="BR50" s="319">
        <f>sélections!BR52</f>
        <v>0</v>
      </c>
    </row>
    <row r="51" spans="1:74" ht="15.75" thickBot="1" x14ac:dyDescent="0.3">
      <c r="A51" s="70"/>
      <c r="B51" s="71"/>
      <c r="C51" s="71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311" t="s">
        <v>1563</v>
      </c>
      <c r="T51" s="311"/>
      <c r="U51" s="71"/>
      <c r="V51" s="71"/>
      <c r="W51" s="71"/>
      <c r="X51" s="71"/>
      <c r="Y51" s="71"/>
      <c r="Z51" s="71"/>
      <c r="AA51" s="71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311" t="s">
        <v>1563</v>
      </c>
      <c r="AP51" s="311"/>
      <c r="AQ51" s="71"/>
      <c r="AR51" s="71"/>
      <c r="AS51" s="71"/>
      <c r="AT51" s="71"/>
      <c r="AU51" s="71"/>
      <c r="AV51" s="71"/>
      <c r="AW51" s="71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309" t="s">
        <v>1563</v>
      </c>
      <c r="BN51" s="309"/>
      <c r="BO51" s="71"/>
      <c r="BP51" s="71"/>
      <c r="BQ51" s="71"/>
      <c r="BR51" s="71"/>
      <c r="BS51" s="71"/>
    </row>
    <row r="52" spans="1:74" ht="15.75" thickBot="1" x14ac:dyDescent="0.3">
      <c r="A52" s="61"/>
      <c r="B52" s="171" t="str">
        <f>sélections!B77</f>
        <v>TTC HAVELANGE E - LA CIPALE P</v>
      </c>
      <c r="C52" s="172">
        <f>sélections!C77</f>
        <v>0</v>
      </c>
      <c r="D52" s="172">
        <f>sélections!D77</f>
        <v>0</v>
      </c>
      <c r="E52" s="172">
        <f>sélections!E77</f>
        <v>0</v>
      </c>
      <c r="F52" s="172">
        <f>sélections!F77</f>
        <v>0</v>
      </c>
      <c r="G52" s="172">
        <f>sélections!G77</f>
        <v>0</v>
      </c>
      <c r="H52" s="172">
        <f>sélections!H77</f>
        <v>0</v>
      </c>
      <c r="I52" s="172">
        <f>sélections!I77</f>
        <v>0</v>
      </c>
      <c r="J52" s="172">
        <f>sélections!J77</f>
        <v>0</v>
      </c>
      <c r="K52" s="172">
        <f>sélections!K77</f>
        <v>0</v>
      </c>
      <c r="L52" s="172">
        <f>sélections!L77</f>
        <v>0</v>
      </c>
      <c r="M52" s="172">
        <f>sélections!M77</f>
        <v>0</v>
      </c>
      <c r="N52" s="172">
        <f>sélections!N77</f>
        <v>0</v>
      </c>
      <c r="O52" s="172">
        <f>sélections!O77</f>
        <v>0</v>
      </c>
      <c r="P52" s="172">
        <f>sélections!P77</f>
        <v>0</v>
      </c>
      <c r="Q52" s="172">
        <f>sélections!Q77</f>
        <v>0</v>
      </c>
      <c r="R52" s="172">
        <f>sélections!R77</f>
        <v>0</v>
      </c>
      <c r="S52" s="172">
        <f>sélections!S77</f>
        <v>0</v>
      </c>
      <c r="T52" s="172">
        <f>sélections!T77</f>
        <v>0</v>
      </c>
      <c r="U52" s="172">
        <f>sélections!U77</f>
        <v>0</v>
      </c>
      <c r="V52" s="172">
        <f>sélections!V77</f>
        <v>0</v>
      </c>
      <c r="W52" s="172">
        <f>sélections!W77</f>
        <v>0</v>
      </c>
      <c r="X52" s="173">
        <f>sélections!X77</f>
        <v>0</v>
      </c>
      <c r="Y52" s="10"/>
      <c r="Z52" s="171" t="str">
        <f>sélections!AA77</f>
        <v>BYE - LA CIPALE Q</v>
      </c>
      <c r="AA52" s="172">
        <f>sélections!AB77</f>
        <v>0</v>
      </c>
      <c r="AB52" s="172">
        <f>sélections!AC77</f>
        <v>0</v>
      </c>
      <c r="AC52" s="172">
        <f>sélections!AD77</f>
        <v>0</v>
      </c>
      <c r="AD52" s="172">
        <f>sélections!AE77</f>
        <v>0</v>
      </c>
      <c r="AE52" s="172">
        <f>sélections!AF77</f>
        <v>0</v>
      </c>
      <c r="AF52" s="172">
        <f>sélections!AG77</f>
        <v>0</v>
      </c>
      <c r="AG52" s="172">
        <f>sélections!AH77</f>
        <v>0</v>
      </c>
      <c r="AH52" s="172">
        <f>sélections!AI77</f>
        <v>0</v>
      </c>
      <c r="AI52" s="172">
        <f>sélections!AJ77</f>
        <v>0</v>
      </c>
      <c r="AJ52" s="172">
        <f>sélections!AK77</f>
        <v>0</v>
      </c>
      <c r="AK52" s="172">
        <f>sélections!AL77</f>
        <v>0</v>
      </c>
      <c r="AL52" s="172">
        <f>sélections!AM77</f>
        <v>0</v>
      </c>
      <c r="AM52" s="172">
        <f>sélections!AN77</f>
        <v>0</v>
      </c>
      <c r="AN52" s="172">
        <f>sélections!AO77</f>
        <v>0</v>
      </c>
      <c r="AO52" s="172">
        <f>sélections!AP77</f>
        <v>0</v>
      </c>
      <c r="AP52" s="172">
        <f>sélections!AQ77</f>
        <v>0</v>
      </c>
      <c r="AQ52" s="172">
        <f>sélections!AR77</f>
        <v>0</v>
      </c>
      <c r="AR52" s="172">
        <f>sélections!AS77</f>
        <v>0</v>
      </c>
      <c r="AS52" s="172">
        <f>sélections!AT77</f>
        <v>0</v>
      </c>
      <c r="AT52" s="173">
        <f>sélections!AU77</f>
        <v>0</v>
      </c>
      <c r="AU52" s="10"/>
      <c r="AV52" s="71"/>
      <c r="AW52" s="71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71"/>
      <c r="BN52" s="71"/>
      <c r="BO52" s="71"/>
      <c r="BP52" s="71"/>
      <c r="BQ52" s="71"/>
      <c r="BR52" s="71"/>
    </row>
    <row r="53" spans="1:74" ht="16.5" thickBot="1" x14ac:dyDescent="0.3">
      <c r="A53" s="59"/>
      <c r="B53" s="174" t="str">
        <f>sélections!B78</f>
        <v>6L</v>
      </c>
      <c r="C53" s="175">
        <f>sélections!C78</f>
        <v>0</v>
      </c>
      <c r="D53" s="317" t="s">
        <v>1561</v>
      </c>
      <c r="E53" s="312"/>
      <c r="F53" s="312"/>
      <c r="G53" s="312"/>
      <c r="H53" s="312">
        <v>5</v>
      </c>
      <c r="I53" s="312"/>
      <c r="J53" s="312"/>
      <c r="K53" s="312"/>
      <c r="L53" s="312"/>
      <c r="M53" s="312"/>
      <c r="N53" s="79" t="s">
        <v>520</v>
      </c>
      <c r="O53" s="312">
        <v>11</v>
      </c>
      <c r="P53" s="312"/>
      <c r="Q53" s="312"/>
      <c r="R53" s="312"/>
      <c r="S53" s="312"/>
      <c r="T53" s="313"/>
      <c r="U53" s="179" t="str">
        <f>sélections!U78</f>
        <v>CL</v>
      </c>
      <c r="V53" s="180">
        <f>sélections!V78</f>
        <v>0</v>
      </c>
      <c r="W53" s="334" t="s">
        <v>1562</v>
      </c>
      <c r="X53" s="335">
        <f>sélections!X55</f>
        <v>0</v>
      </c>
      <c r="Y53" s="54"/>
      <c r="Z53" s="174" t="str">
        <f>sélections!AA78</f>
        <v>6P</v>
      </c>
      <c r="AA53" s="175">
        <f>sélections!AB78</f>
        <v>0</v>
      </c>
      <c r="AB53" s="317" t="s">
        <v>1561</v>
      </c>
      <c r="AC53" s="312"/>
      <c r="AD53" s="312"/>
      <c r="AE53" s="312"/>
      <c r="AF53" s="312"/>
      <c r="AG53" s="312"/>
      <c r="AH53" s="312"/>
      <c r="AI53" s="312"/>
      <c r="AJ53" s="312"/>
      <c r="AK53" s="312"/>
      <c r="AL53" s="79" t="s">
        <v>520</v>
      </c>
      <c r="AM53" s="312"/>
      <c r="AN53" s="312"/>
      <c r="AO53" s="312"/>
      <c r="AP53" s="312"/>
      <c r="AQ53" s="312"/>
      <c r="AR53" s="313"/>
      <c r="AS53" s="334" t="s">
        <v>1562</v>
      </c>
      <c r="AT53" s="335">
        <f>sélections!AT55</f>
        <v>0</v>
      </c>
      <c r="AU53" s="54"/>
      <c r="AV53" s="71"/>
      <c r="AW53" s="71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71"/>
      <c r="BN53" s="71"/>
      <c r="BO53" s="71"/>
      <c r="BP53" s="71"/>
      <c r="BQ53" s="71"/>
      <c r="BR53" s="71"/>
      <c r="BT53" s="80">
        <f>IF($H53&gt;8,1,0)+IF($AF53&gt;8,1,0)</f>
        <v>0</v>
      </c>
      <c r="BU53" s="80">
        <f>IF($H53=8,1,0)+IF($AF53=8,1,0)</f>
        <v>0</v>
      </c>
      <c r="BV53" s="80">
        <f>IF($H53&lt;8,1,0)+IF($AF53&lt;8,1,0)</f>
        <v>2</v>
      </c>
    </row>
    <row r="54" spans="1:74" ht="18" x14ac:dyDescent="0.25">
      <c r="A54" s="59"/>
      <c r="B54" s="165">
        <f>sélections!B79</f>
        <v>1</v>
      </c>
      <c r="C54" s="166">
        <f>sélections!C79</f>
        <v>0</v>
      </c>
      <c r="D54" s="331" t="str">
        <f>sélections!D79</f>
        <v>DECLAYE NATHAN (85)</v>
      </c>
      <c r="E54" s="332">
        <f>sélections!E79</f>
        <v>0</v>
      </c>
      <c r="F54" s="332">
        <f>sélections!F79</f>
        <v>0</v>
      </c>
      <c r="G54" s="332">
        <f>sélections!G79</f>
        <v>0</v>
      </c>
      <c r="H54" s="332">
        <f>sélections!H79</f>
        <v>0</v>
      </c>
      <c r="I54" s="332">
        <f>sélections!I79</f>
        <v>0</v>
      </c>
      <c r="J54" s="332">
        <f>sélections!J79</f>
        <v>0</v>
      </c>
      <c r="K54" s="332">
        <f>sélections!K79</f>
        <v>0</v>
      </c>
      <c r="L54" s="332">
        <f>sélections!L79</f>
        <v>0</v>
      </c>
      <c r="M54" s="332">
        <f>sélections!M79</f>
        <v>0</v>
      </c>
      <c r="N54" s="332">
        <f>sélections!N79</f>
        <v>0</v>
      </c>
      <c r="O54" s="332">
        <f>sélections!O79</f>
        <v>0</v>
      </c>
      <c r="P54" s="332">
        <f>sélections!P79</f>
        <v>0</v>
      </c>
      <c r="Q54" s="332">
        <f>sélections!Q79</f>
        <v>0</v>
      </c>
      <c r="R54" s="333">
        <f>sélections!R79</f>
        <v>0</v>
      </c>
      <c r="S54" s="339" t="s">
        <v>1414</v>
      </c>
      <c r="T54" s="340"/>
      <c r="U54" s="152" t="str">
        <f>sélections!U79</f>
        <v>E6</v>
      </c>
      <c r="V54" s="153">
        <f>sélections!V79</f>
        <v>0</v>
      </c>
      <c r="W54" s="329">
        <v>2</v>
      </c>
      <c r="X54" s="330">
        <f>sélections!X56</f>
        <v>0</v>
      </c>
      <c r="Y54" s="52"/>
      <c r="Z54" s="165">
        <f>sélections!AA79</f>
        <v>1</v>
      </c>
      <c r="AA54" s="166">
        <f>sélections!AB79</f>
        <v>0</v>
      </c>
      <c r="AB54" s="331" t="str">
        <f>sélections!AC79</f>
        <v>MONJOIE MAXIM (95)</v>
      </c>
      <c r="AC54" s="332">
        <f>sélections!AD79</f>
        <v>0</v>
      </c>
      <c r="AD54" s="332">
        <f>sélections!AE79</f>
        <v>0</v>
      </c>
      <c r="AE54" s="332">
        <f>sélections!AF79</f>
        <v>0</v>
      </c>
      <c r="AF54" s="332">
        <f>sélections!AG79</f>
        <v>0</v>
      </c>
      <c r="AG54" s="332">
        <f>sélections!AH79</f>
        <v>0</v>
      </c>
      <c r="AH54" s="332">
        <f>sélections!AI79</f>
        <v>0</v>
      </c>
      <c r="AI54" s="332">
        <f>sélections!AJ79</f>
        <v>0</v>
      </c>
      <c r="AJ54" s="332">
        <f>sélections!AK79</f>
        <v>0</v>
      </c>
      <c r="AK54" s="332">
        <f>sélections!AL79</f>
        <v>0</v>
      </c>
      <c r="AL54" s="332">
        <f>sélections!AM79</f>
        <v>0</v>
      </c>
      <c r="AM54" s="332">
        <f>sélections!AN79</f>
        <v>0</v>
      </c>
      <c r="AN54" s="332">
        <f>sélections!AO79</f>
        <v>0</v>
      </c>
      <c r="AO54" s="339"/>
      <c r="AP54" s="340"/>
      <c r="AQ54" s="152" t="str">
        <f>sélections!AR79</f>
        <v>NC</v>
      </c>
      <c r="AR54" s="153">
        <f>sélections!AS79</f>
        <v>0</v>
      </c>
      <c r="AS54" s="329">
        <v>0</v>
      </c>
      <c r="AT54" s="330">
        <f>sélections!AT56</f>
        <v>0</v>
      </c>
      <c r="AU54" s="52"/>
      <c r="AV54" s="71"/>
      <c r="AW54" s="71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71"/>
      <c r="BN54" s="71"/>
      <c r="BO54" s="71"/>
      <c r="BP54" s="71"/>
      <c r="BQ54" s="71"/>
      <c r="BR54" s="71"/>
    </row>
    <row r="55" spans="1:74" ht="18" x14ac:dyDescent="0.25">
      <c r="A55" s="59"/>
      <c r="B55" s="169">
        <f>sélections!B80</f>
        <v>2</v>
      </c>
      <c r="C55" s="170">
        <f>sélections!C80</f>
        <v>0</v>
      </c>
      <c r="D55" s="331" t="str">
        <f>sélections!D80</f>
        <v>DECLAYE SACHA (85)</v>
      </c>
      <c r="E55" s="332">
        <f>sélections!E80</f>
        <v>0</v>
      </c>
      <c r="F55" s="332">
        <f>sélections!F80</f>
        <v>0</v>
      </c>
      <c r="G55" s="332">
        <f>sélections!G80</f>
        <v>0</v>
      </c>
      <c r="H55" s="332">
        <f>sélections!H80</f>
        <v>0</v>
      </c>
      <c r="I55" s="332">
        <f>sélections!I80</f>
        <v>0</v>
      </c>
      <c r="J55" s="332">
        <f>sélections!J80</f>
        <v>0</v>
      </c>
      <c r="K55" s="332">
        <f>sélections!K80</f>
        <v>0</v>
      </c>
      <c r="L55" s="332">
        <f>sélections!L80</f>
        <v>0</v>
      </c>
      <c r="M55" s="332">
        <f>sélections!M80</f>
        <v>0</v>
      </c>
      <c r="N55" s="332">
        <f>sélections!N80</f>
        <v>0</v>
      </c>
      <c r="O55" s="332">
        <f>sélections!O80</f>
        <v>0</v>
      </c>
      <c r="P55" s="332">
        <f>sélections!P80</f>
        <v>0</v>
      </c>
      <c r="Q55" s="332">
        <f>sélections!Q80</f>
        <v>0</v>
      </c>
      <c r="R55" s="333">
        <f>sélections!R80</f>
        <v>0</v>
      </c>
      <c r="S55" s="339" t="s">
        <v>1431</v>
      </c>
      <c r="T55" s="340"/>
      <c r="U55" s="152" t="str">
        <f>sélections!U80</f>
        <v>E6</v>
      </c>
      <c r="V55" s="153">
        <f>sélections!V80</f>
        <v>0</v>
      </c>
      <c r="W55" s="329">
        <v>4</v>
      </c>
      <c r="X55" s="330">
        <f>sélections!X57</f>
        <v>0</v>
      </c>
      <c r="Y55" s="52"/>
      <c r="Z55" s="169">
        <f>sélections!AA80</f>
        <v>2</v>
      </c>
      <c r="AA55" s="170">
        <f>sélections!AB80</f>
        <v>0</v>
      </c>
      <c r="AB55" s="331" t="str">
        <f>sélections!AC80</f>
        <v>JOUAN TIPHAINE (95)</v>
      </c>
      <c r="AC55" s="332">
        <f>sélections!AD80</f>
        <v>0</v>
      </c>
      <c r="AD55" s="332">
        <f>sélections!AE80</f>
        <v>0</v>
      </c>
      <c r="AE55" s="332">
        <f>sélections!AF80</f>
        <v>0</v>
      </c>
      <c r="AF55" s="332">
        <f>sélections!AG80</f>
        <v>0</v>
      </c>
      <c r="AG55" s="332">
        <f>sélections!AH80</f>
        <v>0</v>
      </c>
      <c r="AH55" s="332">
        <f>sélections!AI80</f>
        <v>0</v>
      </c>
      <c r="AI55" s="332">
        <f>sélections!AJ80</f>
        <v>0</v>
      </c>
      <c r="AJ55" s="332">
        <f>sélections!AK80</f>
        <v>0</v>
      </c>
      <c r="AK55" s="332">
        <f>sélections!AL80</f>
        <v>0</v>
      </c>
      <c r="AL55" s="332">
        <f>sélections!AM80</f>
        <v>0</v>
      </c>
      <c r="AM55" s="332">
        <f>sélections!AN80</f>
        <v>0</v>
      </c>
      <c r="AN55" s="332">
        <f>sélections!AO80</f>
        <v>0</v>
      </c>
      <c r="AO55" s="339"/>
      <c r="AP55" s="340"/>
      <c r="AQ55" s="152" t="str">
        <f>sélections!AR80</f>
        <v>NC</v>
      </c>
      <c r="AR55" s="153">
        <f>sélections!AS80</f>
        <v>0</v>
      </c>
      <c r="AS55" s="329">
        <v>0</v>
      </c>
      <c r="AT55" s="330" t="str">
        <f>sélections!AT57</f>
        <v>LF</v>
      </c>
      <c r="AU55" s="52"/>
      <c r="AV55" s="71"/>
      <c r="AW55" s="71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71"/>
      <c r="BN55" s="71"/>
      <c r="BO55" s="71"/>
      <c r="BP55" s="71"/>
      <c r="BQ55" s="71"/>
      <c r="BR55" s="71"/>
    </row>
    <row r="56" spans="1:74" ht="18" x14ac:dyDescent="0.25">
      <c r="A56" s="59"/>
      <c r="B56" s="169">
        <f>sélections!B81</f>
        <v>3</v>
      </c>
      <c r="C56" s="170">
        <f>sélections!C81</f>
        <v>0</v>
      </c>
      <c r="D56" s="331" t="str">
        <f>sélections!D81</f>
        <v>DUMONT MARTIN (95)</v>
      </c>
      <c r="E56" s="332">
        <f>sélections!E81</f>
        <v>0</v>
      </c>
      <c r="F56" s="332">
        <f>sélections!F81</f>
        <v>0</v>
      </c>
      <c r="G56" s="332">
        <f>sélections!G81</f>
        <v>0</v>
      </c>
      <c r="H56" s="332">
        <f>sélections!H81</f>
        <v>0</v>
      </c>
      <c r="I56" s="332">
        <f>sélections!I81</f>
        <v>0</v>
      </c>
      <c r="J56" s="332">
        <f>sélections!J81</f>
        <v>0</v>
      </c>
      <c r="K56" s="332">
        <f>sélections!K81</f>
        <v>0</v>
      </c>
      <c r="L56" s="332">
        <f>sélections!L81</f>
        <v>0</v>
      </c>
      <c r="M56" s="332">
        <f>sélections!M81</f>
        <v>0</v>
      </c>
      <c r="N56" s="332">
        <f>sélections!N81</f>
        <v>0</v>
      </c>
      <c r="O56" s="332">
        <f>sélections!O81</f>
        <v>0</v>
      </c>
      <c r="P56" s="332">
        <f>sélections!P81</f>
        <v>0</v>
      </c>
      <c r="Q56" s="332">
        <f>sélections!Q81</f>
        <v>0</v>
      </c>
      <c r="R56" s="333">
        <f>sélections!R81</f>
        <v>0</v>
      </c>
      <c r="S56" s="339" t="s">
        <v>1431</v>
      </c>
      <c r="T56" s="340"/>
      <c r="U56" s="152" t="str">
        <f>sélections!U81</f>
        <v>NC</v>
      </c>
      <c r="V56" s="153">
        <f>sélections!V81</f>
        <v>0</v>
      </c>
      <c r="W56" s="329">
        <v>2</v>
      </c>
      <c r="X56" s="330">
        <f>sélections!X58</f>
        <v>0</v>
      </c>
      <c r="Y56" s="52"/>
      <c r="Z56" s="169">
        <f>sélections!AA81</f>
        <v>3</v>
      </c>
      <c r="AA56" s="170">
        <f>sélections!AB81</f>
        <v>0</v>
      </c>
      <c r="AB56" s="331" t="str">
        <f>sélections!AC81</f>
        <v>MAILLEUX ANOUK (95)</v>
      </c>
      <c r="AC56" s="332">
        <f>sélections!AD81</f>
        <v>0</v>
      </c>
      <c r="AD56" s="332">
        <f>sélections!AE81</f>
        <v>0</v>
      </c>
      <c r="AE56" s="332">
        <f>sélections!AF81</f>
        <v>0</v>
      </c>
      <c r="AF56" s="332">
        <f>sélections!AG81</f>
        <v>0</v>
      </c>
      <c r="AG56" s="332">
        <f>sélections!AH81</f>
        <v>0</v>
      </c>
      <c r="AH56" s="332">
        <f>sélections!AI81</f>
        <v>0</v>
      </c>
      <c r="AI56" s="332">
        <f>sélections!AJ81</f>
        <v>0</v>
      </c>
      <c r="AJ56" s="332">
        <f>sélections!AK81</f>
        <v>0</v>
      </c>
      <c r="AK56" s="332">
        <f>sélections!AL81</f>
        <v>0</v>
      </c>
      <c r="AL56" s="332">
        <f>sélections!AM81</f>
        <v>0</v>
      </c>
      <c r="AM56" s="332">
        <f>sélections!AN81</f>
        <v>0</v>
      </c>
      <c r="AN56" s="332">
        <f>sélections!AO81</f>
        <v>0</v>
      </c>
      <c r="AO56" s="339"/>
      <c r="AP56" s="340"/>
      <c r="AQ56" s="152" t="str">
        <f>sélections!AR81</f>
        <v>NC</v>
      </c>
      <c r="AR56" s="153">
        <f>sélections!AS81</f>
        <v>0</v>
      </c>
      <c r="AS56" s="329">
        <v>0</v>
      </c>
      <c r="AT56" s="330">
        <f>sélections!AT58</f>
        <v>53</v>
      </c>
      <c r="AU56" s="52"/>
      <c r="AV56" s="71"/>
      <c r="AW56" s="71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71"/>
      <c r="BN56" s="71"/>
      <c r="BO56" s="71"/>
      <c r="BP56" s="71"/>
      <c r="BQ56" s="71"/>
      <c r="BR56" s="71"/>
    </row>
    <row r="57" spans="1:74" ht="18.75" thickBot="1" x14ac:dyDescent="0.3">
      <c r="A57" s="59"/>
      <c r="B57" s="320">
        <f>sélections!B82</f>
        <v>4</v>
      </c>
      <c r="C57" s="321">
        <f>sélections!C82</f>
        <v>0</v>
      </c>
      <c r="D57" s="322" t="str">
        <f>sélections!D82</f>
        <v>SEDRAN ARTHUR (95)</v>
      </c>
      <c r="E57" s="323">
        <f>sélections!E82</f>
        <v>0</v>
      </c>
      <c r="F57" s="323">
        <f>sélections!F82</f>
        <v>0</v>
      </c>
      <c r="G57" s="323">
        <f>sélections!G82</f>
        <v>0</v>
      </c>
      <c r="H57" s="323">
        <f>sélections!H82</f>
        <v>0</v>
      </c>
      <c r="I57" s="323">
        <f>sélections!I82</f>
        <v>0</v>
      </c>
      <c r="J57" s="323">
        <f>sélections!J82</f>
        <v>0</v>
      </c>
      <c r="K57" s="323">
        <f>sélections!K82</f>
        <v>0</v>
      </c>
      <c r="L57" s="323">
        <f>sélections!L82</f>
        <v>0</v>
      </c>
      <c r="M57" s="323">
        <f>sélections!M82</f>
        <v>0</v>
      </c>
      <c r="N57" s="323">
        <f>sélections!N82</f>
        <v>0</v>
      </c>
      <c r="O57" s="323">
        <f>sélections!O82</f>
        <v>0</v>
      </c>
      <c r="P57" s="323">
        <f>sélections!P82</f>
        <v>0</v>
      </c>
      <c r="Q57" s="323">
        <f>sélections!Q82</f>
        <v>0</v>
      </c>
      <c r="R57" s="324">
        <f>sélections!R82</f>
        <v>0</v>
      </c>
      <c r="S57" s="336" t="s">
        <v>1431</v>
      </c>
      <c r="T57" s="337"/>
      <c r="U57" s="327" t="str">
        <f>sélections!U82</f>
        <v>NC</v>
      </c>
      <c r="V57" s="328">
        <f>sélections!V82</f>
        <v>0</v>
      </c>
      <c r="W57" s="318">
        <v>3</v>
      </c>
      <c r="X57" s="319">
        <f>sélections!X59</f>
        <v>0</v>
      </c>
      <c r="Y57" s="52"/>
      <c r="Z57" s="320">
        <f>sélections!AA82</f>
        <v>4</v>
      </c>
      <c r="AA57" s="321">
        <f>sélections!AB82</f>
        <v>0</v>
      </c>
      <c r="AB57" s="322" t="str">
        <f>sélections!AC82</f>
        <v>MAILLEUX MARIUS (95)</v>
      </c>
      <c r="AC57" s="323">
        <f>sélections!AD82</f>
        <v>0</v>
      </c>
      <c r="AD57" s="323">
        <f>sélections!AE82</f>
        <v>0</v>
      </c>
      <c r="AE57" s="323">
        <f>sélections!AF82</f>
        <v>0</v>
      </c>
      <c r="AF57" s="323">
        <f>sélections!AG82</f>
        <v>0</v>
      </c>
      <c r="AG57" s="323">
        <f>sélections!AH82</f>
        <v>0</v>
      </c>
      <c r="AH57" s="323">
        <f>sélections!AI82</f>
        <v>0</v>
      </c>
      <c r="AI57" s="323">
        <f>sélections!AJ82</f>
        <v>0</v>
      </c>
      <c r="AJ57" s="323">
        <f>sélections!AK82</f>
        <v>0</v>
      </c>
      <c r="AK57" s="323">
        <f>sélections!AL82</f>
        <v>0</v>
      </c>
      <c r="AL57" s="323">
        <f>sélections!AM82</f>
        <v>0</v>
      </c>
      <c r="AM57" s="323">
        <f>sélections!AN82</f>
        <v>0</v>
      </c>
      <c r="AN57" s="323">
        <f>sélections!AO82</f>
        <v>0</v>
      </c>
      <c r="AO57" s="336"/>
      <c r="AP57" s="337"/>
      <c r="AQ57" s="327" t="str">
        <f>sélections!AR82</f>
        <v>NC</v>
      </c>
      <c r="AR57" s="328">
        <f>sélections!AS82</f>
        <v>0</v>
      </c>
      <c r="AS57" s="318">
        <v>0</v>
      </c>
      <c r="AT57" s="319">
        <f>sélections!AT59</f>
        <v>54</v>
      </c>
      <c r="AU57" s="52"/>
      <c r="AV57" s="71"/>
      <c r="AW57" s="71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71"/>
      <c r="BN57" s="71"/>
      <c r="BO57" s="71"/>
      <c r="BP57" s="71"/>
      <c r="BQ57" s="71"/>
      <c r="BR57" s="71"/>
    </row>
    <row r="58" spans="1:74" x14ac:dyDescent="0.25">
      <c r="A58" s="59"/>
      <c r="J58" s="9"/>
      <c r="S58" s="309" t="s">
        <v>1563</v>
      </c>
      <c r="T58" s="309"/>
      <c r="AO58" s="309" t="s">
        <v>1563</v>
      </c>
      <c r="AP58" s="309"/>
    </row>
    <row r="59" spans="1:74" ht="15.75" hidden="1" thickBot="1" x14ac:dyDescent="0.3">
      <c r="A59" s="61"/>
      <c r="B59" s="171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338"/>
      <c r="T59" s="338"/>
      <c r="U59" s="172"/>
      <c r="V59" s="172"/>
      <c r="W59" s="172"/>
      <c r="X59" s="173"/>
      <c r="Y59" s="10"/>
      <c r="Z59" s="171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3"/>
      <c r="AU59" s="10"/>
      <c r="AV59" s="171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3"/>
    </row>
    <row r="60" spans="1:74" ht="16.5" hidden="1" thickBot="1" x14ac:dyDescent="0.3">
      <c r="A60" s="59"/>
      <c r="B60" s="174"/>
      <c r="C60" s="175"/>
      <c r="D60" s="317"/>
      <c r="E60" s="312"/>
      <c r="F60" s="312"/>
      <c r="G60" s="312"/>
      <c r="H60" s="312"/>
      <c r="I60" s="312"/>
      <c r="J60" s="312"/>
      <c r="K60" s="312"/>
      <c r="L60" s="312"/>
      <c r="M60" s="312"/>
      <c r="N60" s="79"/>
      <c r="O60" s="312"/>
      <c r="P60" s="312"/>
      <c r="Q60" s="312"/>
      <c r="R60" s="312"/>
      <c r="S60" s="312"/>
      <c r="T60" s="313"/>
      <c r="U60" s="179"/>
      <c r="V60" s="180"/>
      <c r="W60" s="334"/>
      <c r="X60" s="335"/>
      <c r="Y60" s="54"/>
      <c r="Z60" s="174"/>
      <c r="AA60" s="175"/>
      <c r="AB60" s="317"/>
      <c r="AC60" s="312"/>
      <c r="AD60" s="312"/>
      <c r="AE60" s="312"/>
      <c r="AF60" s="312"/>
      <c r="AG60" s="312"/>
      <c r="AH60" s="312"/>
      <c r="AI60" s="312"/>
      <c r="AJ60" s="312"/>
      <c r="AK60" s="312"/>
      <c r="AL60" s="79"/>
      <c r="AM60" s="312"/>
      <c r="AN60" s="312"/>
      <c r="AO60" s="312"/>
      <c r="AP60" s="312"/>
      <c r="AQ60" s="312"/>
      <c r="AR60" s="313"/>
      <c r="AS60" s="334"/>
      <c r="AT60" s="335"/>
      <c r="AU60" s="54"/>
      <c r="AV60" s="174"/>
      <c r="AW60" s="175"/>
      <c r="AX60" s="317"/>
      <c r="AY60" s="312"/>
      <c r="AZ60" s="312"/>
      <c r="BA60" s="312"/>
      <c r="BB60" s="312"/>
      <c r="BC60" s="312"/>
      <c r="BD60" s="312"/>
      <c r="BE60" s="312"/>
      <c r="BF60" s="312"/>
      <c r="BG60" s="312"/>
      <c r="BH60" s="79"/>
      <c r="BI60" s="312"/>
      <c r="BJ60" s="312"/>
      <c r="BK60" s="312"/>
      <c r="BL60" s="312"/>
      <c r="BM60" s="312"/>
      <c r="BN60" s="313"/>
      <c r="BO60" s="179"/>
      <c r="BP60" s="180"/>
      <c r="BQ60" s="334"/>
      <c r="BR60" s="335"/>
    </row>
    <row r="61" spans="1:74" ht="18" hidden="1" x14ac:dyDescent="0.25">
      <c r="A61" s="59"/>
      <c r="B61" s="165"/>
      <c r="C61" s="166"/>
      <c r="D61" s="331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3"/>
      <c r="S61" s="150"/>
      <c r="T61" s="151"/>
      <c r="U61" s="152"/>
      <c r="V61" s="153"/>
      <c r="W61" s="329"/>
      <c r="X61" s="330"/>
      <c r="Y61" s="52"/>
      <c r="Z61" s="165"/>
      <c r="AA61" s="166"/>
      <c r="AB61" s="331"/>
      <c r="AC61" s="332"/>
      <c r="AD61" s="332"/>
      <c r="AE61" s="332"/>
      <c r="AF61" s="332"/>
      <c r="AG61" s="332"/>
      <c r="AH61" s="332"/>
      <c r="AI61" s="332"/>
      <c r="AJ61" s="332"/>
      <c r="AK61" s="332"/>
      <c r="AL61" s="332"/>
      <c r="AM61" s="332"/>
      <c r="AN61" s="332"/>
      <c r="AO61" s="150"/>
      <c r="AP61" s="151"/>
      <c r="AQ61" s="152"/>
      <c r="AR61" s="153"/>
      <c r="AS61" s="329"/>
      <c r="AT61" s="330"/>
      <c r="AU61" s="52"/>
      <c r="AV61" s="165"/>
      <c r="AW61" s="166"/>
      <c r="AX61" s="331"/>
      <c r="AY61" s="332"/>
      <c r="AZ61" s="332"/>
      <c r="BA61" s="332"/>
      <c r="BB61" s="332"/>
      <c r="BC61" s="332"/>
      <c r="BD61" s="332"/>
      <c r="BE61" s="332"/>
      <c r="BF61" s="332"/>
      <c r="BG61" s="332"/>
      <c r="BH61" s="332"/>
      <c r="BI61" s="332"/>
      <c r="BJ61" s="332"/>
      <c r="BK61" s="332"/>
      <c r="BL61" s="333"/>
      <c r="BM61" s="150"/>
      <c r="BN61" s="151"/>
      <c r="BO61" s="152"/>
      <c r="BP61" s="153"/>
      <c r="BQ61" s="329"/>
      <c r="BR61" s="330"/>
    </row>
    <row r="62" spans="1:74" ht="18" hidden="1" x14ac:dyDescent="0.25">
      <c r="A62" s="59"/>
      <c r="B62" s="169"/>
      <c r="C62" s="170"/>
      <c r="D62" s="331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3"/>
      <c r="S62" s="150"/>
      <c r="T62" s="151"/>
      <c r="U62" s="152"/>
      <c r="V62" s="153"/>
      <c r="W62" s="329"/>
      <c r="X62" s="330"/>
      <c r="Y62" s="52"/>
      <c r="Z62" s="169"/>
      <c r="AA62" s="170"/>
      <c r="AB62" s="331"/>
      <c r="AC62" s="332"/>
      <c r="AD62" s="332"/>
      <c r="AE62" s="332"/>
      <c r="AF62" s="332"/>
      <c r="AG62" s="332"/>
      <c r="AH62" s="332"/>
      <c r="AI62" s="332"/>
      <c r="AJ62" s="332"/>
      <c r="AK62" s="332"/>
      <c r="AL62" s="332"/>
      <c r="AM62" s="332"/>
      <c r="AN62" s="332"/>
      <c r="AO62" s="150"/>
      <c r="AP62" s="151"/>
      <c r="AQ62" s="152"/>
      <c r="AR62" s="153"/>
      <c r="AS62" s="329"/>
      <c r="AT62" s="330"/>
      <c r="AU62" s="52"/>
      <c r="AV62" s="169"/>
      <c r="AW62" s="170"/>
      <c r="AX62" s="331"/>
      <c r="AY62" s="332"/>
      <c r="AZ62" s="332"/>
      <c r="BA62" s="332"/>
      <c r="BB62" s="332"/>
      <c r="BC62" s="332"/>
      <c r="BD62" s="332"/>
      <c r="BE62" s="332"/>
      <c r="BF62" s="332"/>
      <c r="BG62" s="332"/>
      <c r="BH62" s="332"/>
      <c r="BI62" s="332"/>
      <c r="BJ62" s="332"/>
      <c r="BK62" s="332"/>
      <c r="BL62" s="333"/>
      <c r="BM62" s="150"/>
      <c r="BN62" s="151"/>
      <c r="BO62" s="152"/>
      <c r="BP62" s="153"/>
      <c r="BQ62" s="329"/>
      <c r="BR62" s="330"/>
    </row>
    <row r="63" spans="1:74" ht="18" hidden="1" x14ac:dyDescent="0.25">
      <c r="A63" s="59"/>
      <c r="B63" s="169"/>
      <c r="C63" s="170"/>
      <c r="D63" s="331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3"/>
      <c r="S63" s="150"/>
      <c r="T63" s="151"/>
      <c r="U63" s="152"/>
      <c r="V63" s="153"/>
      <c r="W63" s="329"/>
      <c r="X63" s="330"/>
      <c r="Y63" s="52"/>
      <c r="Z63" s="169"/>
      <c r="AA63" s="170"/>
      <c r="AB63" s="331"/>
      <c r="AC63" s="332"/>
      <c r="AD63" s="332"/>
      <c r="AE63" s="332"/>
      <c r="AF63" s="332"/>
      <c r="AG63" s="332"/>
      <c r="AH63" s="332"/>
      <c r="AI63" s="332"/>
      <c r="AJ63" s="332"/>
      <c r="AK63" s="332"/>
      <c r="AL63" s="332"/>
      <c r="AM63" s="332"/>
      <c r="AN63" s="332"/>
      <c r="AO63" s="150"/>
      <c r="AP63" s="151"/>
      <c r="AQ63" s="152"/>
      <c r="AR63" s="153"/>
      <c r="AS63" s="329"/>
      <c r="AT63" s="330"/>
      <c r="AU63" s="52"/>
      <c r="AV63" s="169"/>
      <c r="AW63" s="170"/>
      <c r="AX63" s="331"/>
      <c r="AY63" s="332"/>
      <c r="AZ63" s="332"/>
      <c r="BA63" s="332"/>
      <c r="BB63" s="332"/>
      <c r="BC63" s="332"/>
      <c r="BD63" s="332"/>
      <c r="BE63" s="332"/>
      <c r="BF63" s="332"/>
      <c r="BG63" s="332"/>
      <c r="BH63" s="332"/>
      <c r="BI63" s="332"/>
      <c r="BJ63" s="332"/>
      <c r="BK63" s="332"/>
      <c r="BL63" s="333"/>
      <c r="BM63" s="150"/>
      <c r="BN63" s="151"/>
      <c r="BO63" s="152"/>
      <c r="BP63" s="153"/>
      <c r="BQ63" s="329"/>
      <c r="BR63" s="330"/>
    </row>
    <row r="64" spans="1:74" ht="18.75" hidden="1" thickBot="1" x14ac:dyDescent="0.3">
      <c r="A64" s="59"/>
      <c r="B64" s="320"/>
      <c r="C64" s="321"/>
      <c r="D64" s="322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4"/>
      <c r="S64" s="325"/>
      <c r="T64" s="326"/>
      <c r="U64" s="327"/>
      <c r="V64" s="328"/>
      <c r="W64" s="318"/>
      <c r="X64" s="319"/>
      <c r="Y64" s="52"/>
      <c r="Z64" s="320"/>
      <c r="AA64" s="321"/>
      <c r="AB64" s="322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5"/>
      <c r="AP64" s="326"/>
      <c r="AQ64" s="327"/>
      <c r="AR64" s="328"/>
      <c r="AS64" s="318"/>
      <c r="AT64" s="319"/>
      <c r="AU64" s="52"/>
      <c r="AV64" s="320"/>
      <c r="AW64" s="321"/>
      <c r="AX64" s="322"/>
      <c r="AY64" s="323"/>
      <c r="AZ64" s="323"/>
      <c r="BA64" s="323"/>
      <c r="BB64" s="323"/>
      <c r="BC64" s="323"/>
      <c r="BD64" s="323"/>
      <c r="BE64" s="323"/>
      <c r="BF64" s="323"/>
      <c r="BG64" s="323"/>
      <c r="BH64" s="323"/>
      <c r="BI64" s="323"/>
      <c r="BJ64" s="323"/>
      <c r="BK64" s="323"/>
      <c r="BL64" s="324"/>
      <c r="BM64" s="325"/>
      <c r="BN64" s="326"/>
      <c r="BO64" s="327"/>
      <c r="BP64" s="328"/>
      <c r="BQ64" s="318"/>
      <c r="BR64" s="319"/>
    </row>
    <row r="65" spans="2:74" ht="15.75" thickBot="1" x14ac:dyDescent="0.3"/>
    <row r="66" spans="2:74" s="74" customFormat="1" ht="29.25" thickBot="1" x14ac:dyDescent="0.5">
      <c r="B66" s="75"/>
      <c r="C66" s="76" t="s">
        <v>1564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316">
        <v>7</v>
      </c>
      <c r="T66" s="316"/>
      <c r="U66" s="316"/>
      <c r="V66" s="76"/>
      <c r="W66" s="76"/>
      <c r="X66" s="82"/>
      <c r="Z66" s="77"/>
      <c r="AA66" s="78" t="s">
        <v>1565</v>
      </c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315">
        <v>9</v>
      </c>
      <c r="AP66" s="315"/>
      <c r="AQ66" s="315"/>
      <c r="AR66" s="78"/>
      <c r="AS66" s="78"/>
      <c r="AT66" s="83"/>
      <c r="AV66" s="84"/>
      <c r="AW66" s="85" t="s">
        <v>1566</v>
      </c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314">
        <v>2</v>
      </c>
      <c r="BN66" s="314"/>
      <c r="BO66" s="314"/>
      <c r="BP66" s="85"/>
      <c r="BQ66" s="85"/>
      <c r="BR66" s="86"/>
      <c r="BT66" s="81"/>
      <c r="BU66" s="81"/>
      <c r="BV66" s="81"/>
    </row>
  </sheetData>
  <mergeCells count="637">
    <mergeCell ref="B6:C6"/>
    <mergeCell ref="A1:B1"/>
    <mergeCell ref="C1:BR1"/>
    <mergeCell ref="A2:BS2"/>
    <mergeCell ref="D6:R6"/>
    <mergeCell ref="S6:T6"/>
    <mergeCell ref="U6:V6"/>
    <mergeCell ref="W6:X6"/>
    <mergeCell ref="Z6:AA6"/>
    <mergeCell ref="Z5:AA5"/>
    <mergeCell ref="AS5:AT5"/>
    <mergeCell ref="B4:X4"/>
    <mergeCell ref="Z4:AT4"/>
    <mergeCell ref="B5:C5"/>
    <mergeCell ref="U5:V5"/>
    <mergeCell ref="W5:X5"/>
    <mergeCell ref="AX9:BL9"/>
    <mergeCell ref="AQ8:AR8"/>
    <mergeCell ref="AS8:AT8"/>
    <mergeCell ref="AB11:AE11"/>
    <mergeCell ref="AF11:AK11"/>
    <mergeCell ref="AM11:AR11"/>
    <mergeCell ref="AB8:AN8"/>
    <mergeCell ref="AO8:AP8"/>
    <mergeCell ref="B7:C7"/>
    <mergeCell ref="D7:R7"/>
    <mergeCell ref="S7:T7"/>
    <mergeCell ref="U7:V7"/>
    <mergeCell ref="W7:X7"/>
    <mergeCell ref="Z7:AA7"/>
    <mergeCell ref="AB7:AN7"/>
    <mergeCell ref="AQ7:AR7"/>
    <mergeCell ref="AS7:AT7"/>
    <mergeCell ref="AX19:BL19"/>
    <mergeCell ref="D18:G18"/>
    <mergeCell ref="H18:M18"/>
    <mergeCell ref="AO14:AP14"/>
    <mergeCell ref="AQ14:AR14"/>
    <mergeCell ref="AS14:AT14"/>
    <mergeCell ref="Z12:AA12"/>
    <mergeCell ref="AB12:AN12"/>
    <mergeCell ref="AO12:AP12"/>
    <mergeCell ref="AQ12:AR12"/>
    <mergeCell ref="AS12:AT12"/>
    <mergeCell ref="Z13:AA13"/>
    <mergeCell ref="AB13:AN13"/>
    <mergeCell ref="AO13:AP13"/>
    <mergeCell ref="AQ13:AR13"/>
    <mergeCell ref="AS13:AT13"/>
    <mergeCell ref="AV17:BR17"/>
    <mergeCell ref="A15:BS15"/>
    <mergeCell ref="Z14:AA14"/>
    <mergeCell ref="AB14:AN14"/>
    <mergeCell ref="AX18:BA18"/>
    <mergeCell ref="BB18:BG18"/>
    <mergeCell ref="BI18:BN18"/>
    <mergeCell ref="AB18:AE18"/>
    <mergeCell ref="AB20:AN20"/>
    <mergeCell ref="AB19:AN19"/>
    <mergeCell ref="AO19:AP19"/>
    <mergeCell ref="BO18:BP18"/>
    <mergeCell ref="BQ18:BR18"/>
    <mergeCell ref="B19:C19"/>
    <mergeCell ref="D19:R19"/>
    <mergeCell ref="S19:T19"/>
    <mergeCell ref="U19:V19"/>
    <mergeCell ref="W19:X19"/>
    <mergeCell ref="Z19:AA19"/>
    <mergeCell ref="Z18:AA18"/>
    <mergeCell ref="AS18:AT18"/>
    <mergeCell ref="AV18:AW18"/>
    <mergeCell ref="AM18:AR18"/>
    <mergeCell ref="B18:C18"/>
    <mergeCell ref="U18:V18"/>
    <mergeCell ref="W18:X18"/>
    <mergeCell ref="BM19:BN19"/>
    <mergeCell ref="BO19:BP19"/>
    <mergeCell ref="BQ19:BR19"/>
    <mergeCell ref="AQ19:AR19"/>
    <mergeCell ref="AS19:AT19"/>
    <mergeCell ref="AV19:AW19"/>
    <mergeCell ref="BM21:BN21"/>
    <mergeCell ref="BO21:BP21"/>
    <mergeCell ref="BO20:BP20"/>
    <mergeCell ref="BQ20:BR20"/>
    <mergeCell ref="B21:C21"/>
    <mergeCell ref="D21:R21"/>
    <mergeCell ref="S21:T21"/>
    <mergeCell ref="U21:V21"/>
    <mergeCell ref="W21:X21"/>
    <mergeCell ref="Z21:AA21"/>
    <mergeCell ref="AB21:AN21"/>
    <mergeCell ref="AO21:AP21"/>
    <mergeCell ref="AO20:AP20"/>
    <mergeCell ref="AQ20:AR20"/>
    <mergeCell ref="AS20:AT20"/>
    <mergeCell ref="AV20:AW20"/>
    <mergeCell ref="AX20:BL20"/>
    <mergeCell ref="BM20:BN20"/>
    <mergeCell ref="B20:C20"/>
    <mergeCell ref="D20:R20"/>
    <mergeCell ref="S20:T20"/>
    <mergeCell ref="U20:V20"/>
    <mergeCell ref="W20:X20"/>
    <mergeCell ref="Z20:AA20"/>
    <mergeCell ref="O25:T25"/>
    <mergeCell ref="AB25:AE25"/>
    <mergeCell ref="AF25:AK25"/>
    <mergeCell ref="AM25:AR25"/>
    <mergeCell ref="AX25:BA25"/>
    <mergeCell ref="B26:C26"/>
    <mergeCell ref="D26:R26"/>
    <mergeCell ref="S26:T26"/>
    <mergeCell ref="U26:V26"/>
    <mergeCell ref="W26:X26"/>
    <mergeCell ref="Z26:AA26"/>
    <mergeCell ref="AB26:AN26"/>
    <mergeCell ref="AS25:AT25"/>
    <mergeCell ref="AV25:AW25"/>
    <mergeCell ref="B25:C25"/>
    <mergeCell ref="U25:V25"/>
    <mergeCell ref="W25:X25"/>
    <mergeCell ref="Z25:AA25"/>
    <mergeCell ref="AQ26:AR26"/>
    <mergeCell ref="AS26:AT26"/>
    <mergeCell ref="AV26:AW26"/>
    <mergeCell ref="D25:G25"/>
    <mergeCell ref="H25:M25"/>
    <mergeCell ref="AO26:AP26"/>
    <mergeCell ref="BO25:BP25"/>
    <mergeCell ref="BQ25:BR25"/>
    <mergeCell ref="BB25:BG25"/>
    <mergeCell ref="BI25:BN25"/>
    <mergeCell ref="BO26:BP26"/>
    <mergeCell ref="BQ26:BR26"/>
    <mergeCell ref="AX26:BL26"/>
    <mergeCell ref="BM26:BN26"/>
    <mergeCell ref="BQ27:BR27"/>
    <mergeCell ref="B28:C28"/>
    <mergeCell ref="D28:R28"/>
    <mergeCell ref="S28:T28"/>
    <mergeCell ref="U28:V28"/>
    <mergeCell ref="W28:X28"/>
    <mergeCell ref="Z28:AA28"/>
    <mergeCell ref="AB28:AN28"/>
    <mergeCell ref="AO28:AP28"/>
    <mergeCell ref="AQ28:AR28"/>
    <mergeCell ref="AQ27:AR27"/>
    <mergeCell ref="AS27:AT27"/>
    <mergeCell ref="AV27:AW27"/>
    <mergeCell ref="AX27:BL27"/>
    <mergeCell ref="BM27:BN27"/>
    <mergeCell ref="BO27:BP27"/>
    <mergeCell ref="B27:C27"/>
    <mergeCell ref="D27:R27"/>
    <mergeCell ref="S27:T27"/>
    <mergeCell ref="U27:V27"/>
    <mergeCell ref="W27:X27"/>
    <mergeCell ref="Z27:AA27"/>
    <mergeCell ref="AB27:AN27"/>
    <mergeCell ref="AO27:AP27"/>
    <mergeCell ref="B29:C29"/>
    <mergeCell ref="D29:R29"/>
    <mergeCell ref="S29:T29"/>
    <mergeCell ref="U29:V29"/>
    <mergeCell ref="W29:X29"/>
    <mergeCell ref="Z29:AA29"/>
    <mergeCell ref="BO32:BP32"/>
    <mergeCell ref="BQ32:BR32"/>
    <mergeCell ref="AS28:AT28"/>
    <mergeCell ref="AV28:AW28"/>
    <mergeCell ref="AX28:BL28"/>
    <mergeCell ref="BM28:BN28"/>
    <mergeCell ref="BO28:BP28"/>
    <mergeCell ref="BQ28:BR28"/>
    <mergeCell ref="BM29:BN29"/>
    <mergeCell ref="BO29:BP29"/>
    <mergeCell ref="BQ29:BR29"/>
    <mergeCell ref="AB29:AN29"/>
    <mergeCell ref="AO29:AP29"/>
    <mergeCell ref="AQ29:AR29"/>
    <mergeCell ref="AS29:AT29"/>
    <mergeCell ref="AV29:AW29"/>
    <mergeCell ref="AX29:BL29"/>
    <mergeCell ref="Z32:AA32"/>
    <mergeCell ref="AS32:AT32"/>
    <mergeCell ref="AV32:AW32"/>
    <mergeCell ref="B31:X31"/>
    <mergeCell ref="Z31:AT31"/>
    <mergeCell ref="AV31:BR31"/>
    <mergeCell ref="B32:C32"/>
    <mergeCell ref="U32:V32"/>
    <mergeCell ref="W32:X32"/>
    <mergeCell ref="BQ33:BR33"/>
    <mergeCell ref="AQ33:AR33"/>
    <mergeCell ref="AS33:AT33"/>
    <mergeCell ref="AV33:AW33"/>
    <mergeCell ref="AX33:BL33"/>
    <mergeCell ref="BQ34:BR34"/>
    <mergeCell ref="AQ34:AR34"/>
    <mergeCell ref="AS34:AT34"/>
    <mergeCell ref="AV34:AW34"/>
    <mergeCell ref="AX34:BL34"/>
    <mergeCell ref="BM34:BN34"/>
    <mergeCell ref="B33:C33"/>
    <mergeCell ref="D33:R33"/>
    <mergeCell ref="S33:T33"/>
    <mergeCell ref="B34:C34"/>
    <mergeCell ref="D34:R34"/>
    <mergeCell ref="S34:T34"/>
    <mergeCell ref="U34:V34"/>
    <mergeCell ref="W34:X34"/>
    <mergeCell ref="Z34:AA34"/>
    <mergeCell ref="AB34:AN34"/>
    <mergeCell ref="AB33:AN33"/>
    <mergeCell ref="AO33:AP33"/>
    <mergeCell ref="S35:T35"/>
    <mergeCell ref="U35:V35"/>
    <mergeCell ref="W35:X35"/>
    <mergeCell ref="Z35:AA35"/>
    <mergeCell ref="AB35:AN35"/>
    <mergeCell ref="AO35:AP35"/>
    <mergeCell ref="AO34:AP34"/>
    <mergeCell ref="BM33:BN33"/>
    <mergeCell ref="BO33:BP33"/>
    <mergeCell ref="U33:V33"/>
    <mergeCell ref="W33:X33"/>
    <mergeCell ref="Z33:AA33"/>
    <mergeCell ref="BO34:BP34"/>
    <mergeCell ref="BM40:BN40"/>
    <mergeCell ref="AX36:BL36"/>
    <mergeCell ref="BM36:BN36"/>
    <mergeCell ref="BO36:BP36"/>
    <mergeCell ref="BQ36:BR36"/>
    <mergeCell ref="AV38:BR38"/>
    <mergeCell ref="BQ35:BR35"/>
    <mergeCell ref="B36:C36"/>
    <mergeCell ref="D36:R36"/>
    <mergeCell ref="S36:T36"/>
    <mergeCell ref="U36:V36"/>
    <mergeCell ref="W36:X36"/>
    <mergeCell ref="Z36:AA36"/>
    <mergeCell ref="AB36:AN36"/>
    <mergeCell ref="AO36:AP36"/>
    <mergeCell ref="AQ36:AR36"/>
    <mergeCell ref="AQ35:AR35"/>
    <mergeCell ref="AS35:AT35"/>
    <mergeCell ref="AV35:AW35"/>
    <mergeCell ref="AX35:BL35"/>
    <mergeCell ref="BM35:BN35"/>
    <mergeCell ref="BO35:BP35"/>
    <mergeCell ref="B35:C35"/>
    <mergeCell ref="D35:R35"/>
    <mergeCell ref="AO40:AP40"/>
    <mergeCell ref="BO39:BP39"/>
    <mergeCell ref="BQ39:BR39"/>
    <mergeCell ref="B40:C40"/>
    <mergeCell ref="D40:R40"/>
    <mergeCell ref="S40:T40"/>
    <mergeCell ref="U40:V40"/>
    <mergeCell ref="W40:X40"/>
    <mergeCell ref="Z40:AA40"/>
    <mergeCell ref="AB40:AN40"/>
    <mergeCell ref="AS39:AT39"/>
    <mergeCell ref="AV39:AW39"/>
    <mergeCell ref="BB39:BG39"/>
    <mergeCell ref="B39:C39"/>
    <mergeCell ref="U39:V39"/>
    <mergeCell ref="W39:X39"/>
    <mergeCell ref="Z39:AA39"/>
    <mergeCell ref="BI39:BN39"/>
    <mergeCell ref="BO40:BP40"/>
    <mergeCell ref="BQ40:BR40"/>
    <mergeCell ref="AQ40:AR40"/>
    <mergeCell ref="AS40:AT40"/>
    <mergeCell ref="AV40:AW40"/>
    <mergeCell ref="AX40:BL40"/>
    <mergeCell ref="BQ41:BR41"/>
    <mergeCell ref="B42:C42"/>
    <mergeCell ref="D42:R42"/>
    <mergeCell ref="S42:T42"/>
    <mergeCell ref="U42:V42"/>
    <mergeCell ref="W42:X42"/>
    <mergeCell ref="Z42:AA42"/>
    <mergeCell ref="AB42:AN42"/>
    <mergeCell ref="AO42:AP42"/>
    <mergeCell ref="AQ42:AR42"/>
    <mergeCell ref="AQ41:AR41"/>
    <mergeCell ref="AS41:AT41"/>
    <mergeCell ref="AV41:AW41"/>
    <mergeCell ref="AX41:BL41"/>
    <mergeCell ref="BM41:BN41"/>
    <mergeCell ref="BO41:BP41"/>
    <mergeCell ref="B41:C41"/>
    <mergeCell ref="D41:R41"/>
    <mergeCell ref="S41:T41"/>
    <mergeCell ref="U41:V41"/>
    <mergeCell ref="W41:X41"/>
    <mergeCell ref="Z41:AA41"/>
    <mergeCell ref="AB41:AN41"/>
    <mergeCell ref="AO41:AP41"/>
    <mergeCell ref="B43:C43"/>
    <mergeCell ref="D43:R43"/>
    <mergeCell ref="S43:T43"/>
    <mergeCell ref="U43:V43"/>
    <mergeCell ref="W43:X43"/>
    <mergeCell ref="Z43:AA43"/>
    <mergeCell ref="D46:G46"/>
    <mergeCell ref="AS42:AT42"/>
    <mergeCell ref="AV42:AW42"/>
    <mergeCell ref="AM46:AR46"/>
    <mergeCell ref="B45:X45"/>
    <mergeCell ref="Z45:AT45"/>
    <mergeCell ref="AV45:BR45"/>
    <mergeCell ref="B46:C46"/>
    <mergeCell ref="U46:V46"/>
    <mergeCell ref="W46:X46"/>
    <mergeCell ref="H46:M46"/>
    <mergeCell ref="O46:T46"/>
    <mergeCell ref="AX42:BL42"/>
    <mergeCell ref="BM42:BN42"/>
    <mergeCell ref="BO42:BP42"/>
    <mergeCell ref="BQ42:BR42"/>
    <mergeCell ref="BM43:BN43"/>
    <mergeCell ref="BO43:BP43"/>
    <mergeCell ref="BQ43:BR43"/>
    <mergeCell ref="AB43:AN43"/>
    <mergeCell ref="AO43:AP43"/>
    <mergeCell ref="AQ43:AR43"/>
    <mergeCell ref="AS43:AT43"/>
    <mergeCell ref="AV43:AW43"/>
    <mergeCell ref="AX43:BL43"/>
    <mergeCell ref="BO46:BP46"/>
    <mergeCell ref="BQ46:BR46"/>
    <mergeCell ref="AX46:BA46"/>
    <mergeCell ref="BB46:BG46"/>
    <mergeCell ref="B47:C47"/>
    <mergeCell ref="D47:R47"/>
    <mergeCell ref="S47:T47"/>
    <mergeCell ref="U47:V47"/>
    <mergeCell ref="W47:X47"/>
    <mergeCell ref="Z47:AA47"/>
    <mergeCell ref="Z46:AA46"/>
    <mergeCell ref="AS46:AT46"/>
    <mergeCell ref="AV46:AW46"/>
    <mergeCell ref="AB46:AE46"/>
    <mergeCell ref="AF46:AK46"/>
    <mergeCell ref="AB47:AN47"/>
    <mergeCell ref="AO47:AP47"/>
    <mergeCell ref="BM47:BN47"/>
    <mergeCell ref="BO47:BP47"/>
    <mergeCell ref="BQ47:BR47"/>
    <mergeCell ref="AQ47:AR47"/>
    <mergeCell ref="AS47:AT47"/>
    <mergeCell ref="AV47:AW47"/>
    <mergeCell ref="BO48:BP48"/>
    <mergeCell ref="BQ48:BR48"/>
    <mergeCell ref="AQ48:AR48"/>
    <mergeCell ref="AS48:AT48"/>
    <mergeCell ref="AV48:AW48"/>
    <mergeCell ref="AX48:BL48"/>
    <mergeCell ref="BM48:BN48"/>
    <mergeCell ref="AX47:BL47"/>
    <mergeCell ref="B48:C48"/>
    <mergeCell ref="D48:R48"/>
    <mergeCell ref="S48:T48"/>
    <mergeCell ref="U48:V48"/>
    <mergeCell ref="W48:X48"/>
    <mergeCell ref="Z48:AA48"/>
    <mergeCell ref="AB48:AN48"/>
    <mergeCell ref="AS50:AT50"/>
    <mergeCell ref="AV50:AW50"/>
    <mergeCell ref="S49:T49"/>
    <mergeCell ref="U49:V49"/>
    <mergeCell ref="W49:X49"/>
    <mergeCell ref="Z49:AA49"/>
    <mergeCell ref="AB49:AN49"/>
    <mergeCell ref="AO49:AP49"/>
    <mergeCell ref="AO48:AP48"/>
    <mergeCell ref="AX50:BL50"/>
    <mergeCell ref="BM50:BN50"/>
    <mergeCell ref="BO50:BP50"/>
    <mergeCell ref="BQ50:BR50"/>
    <mergeCell ref="BQ49:BR49"/>
    <mergeCell ref="B50:C50"/>
    <mergeCell ref="D50:R50"/>
    <mergeCell ref="S50:T50"/>
    <mergeCell ref="U50:V50"/>
    <mergeCell ref="W50:X50"/>
    <mergeCell ref="Z50:AA50"/>
    <mergeCell ref="AB50:AN50"/>
    <mergeCell ref="AO50:AP50"/>
    <mergeCell ref="AQ50:AR50"/>
    <mergeCell ref="AQ49:AR49"/>
    <mergeCell ref="AS49:AT49"/>
    <mergeCell ref="AV49:AW49"/>
    <mergeCell ref="AX49:BL49"/>
    <mergeCell ref="BM49:BN49"/>
    <mergeCell ref="BO49:BP49"/>
    <mergeCell ref="B49:C49"/>
    <mergeCell ref="D49:R49"/>
    <mergeCell ref="B52:X52"/>
    <mergeCell ref="Z52:AT52"/>
    <mergeCell ref="D60:G60"/>
    <mergeCell ref="AX60:BA60"/>
    <mergeCell ref="BB60:BG60"/>
    <mergeCell ref="BI60:BN60"/>
    <mergeCell ref="D51:R51"/>
    <mergeCell ref="AX51:BL51"/>
    <mergeCell ref="B54:C54"/>
    <mergeCell ref="D54:R54"/>
    <mergeCell ref="S54:T54"/>
    <mergeCell ref="U54:V54"/>
    <mergeCell ref="W54:X54"/>
    <mergeCell ref="Z54:AA54"/>
    <mergeCell ref="AB54:AN54"/>
    <mergeCell ref="AS53:AT53"/>
    <mergeCell ref="B53:C53"/>
    <mergeCell ref="U53:V53"/>
    <mergeCell ref="W53:X53"/>
    <mergeCell ref="AQ55:AR55"/>
    <mergeCell ref="AS55:AT55"/>
    <mergeCell ref="AX55:BL55"/>
    <mergeCell ref="Z53:AA53"/>
    <mergeCell ref="B55:C55"/>
    <mergeCell ref="AS54:AT54"/>
    <mergeCell ref="AX54:BL54"/>
    <mergeCell ref="AS56:AT56"/>
    <mergeCell ref="AX56:BL56"/>
    <mergeCell ref="B56:C56"/>
    <mergeCell ref="D56:R56"/>
    <mergeCell ref="S56:T56"/>
    <mergeCell ref="U56:V56"/>
    <mergeCell ref="W56:X56"/>
    <mergeCell ref="Z56:AA56"/>
    <mergeCell ref="AB56:AN56"/>
    <mergeCell ref="AO56:AP56"/>
    <mergeCell ref="AQ56:AR56"/>
    <mergeCell ref="D55:R55"/>
    <mergeCell ref="S55:T55"/>
    <mergeCell ref="U55:V55"/>
    <mergeCell ref="W55:X55"/>
    <mergeCell ref="Z55:AA55"/>
    <mergeCell ref="AB55:AN55"/>
    <mergeCell ref="AO55:AP55"/>
    <mergeCell ref="AO54:AP54"/>
    <mergeCell ref="AQ54:AR54"/>
    <mergeCell ref="AB57:AN57"/>
    <mergeCell ref="AO57:AP57"/>
    <mergeCell ref="AQ57:AR57"/>
    <mergeCell ref="AS57:AT57"/>
    <mergeCell ref="AX57:BL57"/>
    <mergeCell ref="B57:C57"/>
    <mergeCell ref="D57:R57"/>
    <mergeCell ref="S57:T57"/>
    <mergeCell ref="U57:V57"/>
    <mergeCell ref="W57:X57"/>
    <mergeCell ref="Z57:AA57"/>
    <mergeCell ref="AV60:AW60"/>
    <mergeCell ref="AB60:AE60"/>
    <mergeCell ref="AF60:AK60"/>
    <mergeCell ref="AM60:AR60"/>
    <mergeCell ref="AV59:BR59"/>
    <mergeCell ref="B60:C60"/>
    <mergeCell ref="U60:V60"/>
    <mergeCell ref="W60:X60"/>
    <mergeCell ref="H60:M60"/>
    <mergeCell ref="O60:T60"/>
    <mergeCell ref="BQ60:BR60"/>
    <mergeCell ref="BO60:BP60"/>
    <mergeCell ref="B59:X59"/>
    <mergeCell ref="BQ62:BR62"/>
    <mergeCell ref="AQ62:AR62"/>
    <mergeCell ref="AS62:AT62"/>
    <mergeCell ref="AV62:AW62"/>
    <mergeCell ref="AX62:BL62"/>
    <mergeCell ref="BM62:BN62"/>
    <mergeCell ref="BM61:BN61"/>
    <mergeCell ref="BO61:BP61"/>
    <mergeCell ref="B61:C61"/>
    <mergeCell ref="D61:R61"/>
    <mergeCell ref="U61:V61"/>
    <mergeCell ref="W61:X61"/>
    <mergeCell ref="Z61:AA61"/>
    <mergeCell ref="B62:C62"/>
    <mergeCell ref="D62:R62"/>
    <mergeCell ref="S62:T62"/>
    <mergeCell ref="U62:V62"/>
    <mergeCell ref="W62:X62"/>
    <mergeCell ref="Z62:AA62"/>
    <mergeCell ref="AB62:AN62"/>
    <mergeCell ref="AB61:AN61"/>
    <mergeCell ref="AO61:AP61"/>
    <mergeCell ref="AQ21:AR21"/>
    <mergeCell ref="AS21:AT21"/>
    <mergeCell ref="AV21:AW21"/>
    <mergeCell ref="AX21:BL21"/>
    <mergeCell ref="BQ64:BR64"/>
    <mergeCell ref="BQ63:BR63"/>
    <mergeCell ref="B64:C64"/>
    <mergeCell ref="D64:R64"/>
    <mergeCell ref="S64:T64"/>
    <mergeCell ref="U64:V64"/>
    <mergeCell ref="W64:X64"/>
    <mergeCell ref="Z64:AA64"/>
    <mergeCell ref="AB64:AN64"/>
    <mergeCell ref="AO64:AP64"/>
    <mergeCell ref="AQ64:AR64"/>
    <mergeCell ref="AQ63:AR63"/>
    <mergeCell ref="AS63:AT63"/>
    <mergeCell ref="AV63:AW63"/>
    <mergeCell ref="AX63:BL63"/>
    <mergeCell ref="BM63:BN63"/>
    <mergeCell ref="BO63:BP63"/>
    <mergeCell ref="B63:C63"/>
    <mergeCell ref="D63:R63"/>
    <mergeCell ref="S63:T63"/>
    <mergeCell ref="AF18:AK18"/>
    <mergeCell ref="H5:M5"/>
    <mergeCell ref="D5:G5"/>
    <mergeCell ref="O5:T5"/>
    <mergeCell ref="AB5:AE5"/>
    <mergeCell ref="AF5:AK5"/>
    <mergeCell ref="AM5:AR5"/>
    <mergeCell ref="B17:X17"/>
    <mergeCell ref="Z17:AT17"/>
    <mergeCell ref="Z10:AT10"/>
    <mergeCell ref="Z11:AA11"/>
    <mergeCell ref="AS11:AT11"/>
    <mergeCell ref="D9:R9"/>
    <mergeCell ref="B8:C8"/>
    <mergeCell ref="D8:R8"/>
    <mergeCell ref="S8:T8"/>
    <mergeCell ref="U8:V8"/>
    <mergeCell ref="W8:X8"/>
    <mergeCell ref="Z8:AA8"/>
    <mergeCell ref="AO7:AP7"/>
    <mergeCell ref="AB6:AN6"/>
    <mergeCell ref="AO6:AP6"/>
    <mergeCell ref="AQ6:AR6"/>
    <mergeCell ref="AS6:AT6"/>
    <mergeCell ref="D23:R23"/>
    <mergeCell ref="AX23:BL23"/>
    <mergeCell ref="AS22:AT22"/>
    <mergeCell ref="AV22:AW22"/>
    <mergeCell ref="BO62:BP62"/>
    <mergeCell ref="BM22:BN22"/>
    <mergeCell ref="BO22:BP22"/>
    <mergeCell ref="BQ22:BR22"/>
    <mergeCell ref="Z59:AT59"/>
    <mergeCell ref="AV36:AW36"/>
    <mergeCell ref="AX22:BL22"/>
    <mergeCell ref="D22:R22"/>
    <mergeCell ref="S22:T22"/>
    <mergeCell ref="U22:V22"/>
    <mergeCell ref="W22:X22"/>
    <mergeCell ref="Z22:AA22"/>
    <mergeCell ref="AB22:AN22"/>
    <mergeCell ref="AO22:AP22"/>
    <mergeCell ref="AQ22:AR22"/>
    <mergeCell ref="AO62:AP62"/>
    <mergeCell ref="BQ61:BR61"/>
    <mergeCell ref="AQ61:AR61"/>
    <mergeCell ref="AS61:AT61"/>
    <mergeCell ref="AV61:AW61"/>
    <mergeCell ref="BQ21:BR21"/>
    <mergeCell ref="B22:C22"/>
    <mergeCell ref="AX32:BA32"/>
    <mergeCell ref="BB32:BG32"/>
    <mergeCell ref="BI32:BN32"/>
    <mergeCell ref="D39:G39"/>
    <mergeCell ref="H39:M39"/>
    <mergeCell ref="O39:T39"/>
    <mergeCell ref="AB39:AE39"/>
    <mergeCell ref="AF39:AK39"/>
    <mergeCell ref="AM39:AR39"/>
    <mergeCell ref="AX39:BA39"/>
    <mergeCell ref="D32:G32"/>
    <mergeCell ref="H32:M32"/>
    <mergeCell ref="O32:T32"/>
    <mergeCell ref="AB32:AE32"/>
    <mergeCell ref="AF32:AK32"/>
    <mergeCell ref="AM32:AR32"/>
    <mergeCell ref="B38:X38"/>
    <mergeCell ref="Z38:AT38"/>
    <mergeCell ref="D37:R37"/>
    <mergeCell ref="AX37:BL37"/>
    <mergeCell ref="AS36:AT36"/>
    <mergeCell ref="B24:X24"/>
    <mergeCell ref="BM66:BO66"/>
    <mergeCell ref="AO66:AQ66"/>
    <mergeCell ref="S66:U66"/>
    <mergeCell ref="BI46:BN46"/>
    <mergeCell ref="D53:G53"/>
    <mergeCell ref="H53:M53"/>
    <mergeCell ref="O53:T53"/>
    <mergeCell ref="AB53:AE53"/>
    <mergeCell ref="AF53:AK53"/>
    <mergeCell ref="AM53:AR53"/>
    <mergeCell ref="AS64:AT64"/>
    <mergeCell ref="AV64:AW64"/>
    <mergeCell ref="AX64:BL64"/>
    <mergeCell ref="BM64:BN64"/>
    <mergeCell ref="BO64:BP64"/>
    <mergeCell ref="U63:V63"/>
    <mergeCell ref="W63:X63"/>
    <mergeCell ref="Z63:AA63"/>
    <mergeCell ref="AB63:AN63"/>
    <mergeCell ref="AO63:AP63"/>
    <mergeCell ref="S61:T61"/>
    <mergeCell ref="AX61:BL61"/>
    <mergeCell ref="Z60:AA60"/>
    <mergeCell ref="AS60:AT60"/>
    <mergeCell ref="S58:T58"/>
    <mergeCell ref="AO58:AP58"/>
    <mergeCell ref="AX52:BL52"/>
    <mergeCell ref="AX53:BL53"/>
    <mergeCell ref="S9:T9"/>
    <mergeCell ref="AO9:AP9"/>
    <mergeCell ref="S23:T23"/>
    <mergeCell ref="AO23:AP23"/>
    <mergeCell ref="BM23:BN23"/>
    <mergeCell ref="S30:T30"/>
    <mergeCell ref="AO30:AP30"/>
    <mergeCell ref="BM30:BN30"/>
    <mergeCell ref="S37:T37"/>
    <mergeCell ref="AO37:AP37"/>
    <mergeCell ref="BM37:BN37"/>
    <mergeCell ref="S44:T44"/>
    <mergeCell ref="AO44:AP44"/>
    <mergeCell ref="BM44:BN44"/>
    <mergeCell ref="S51:T51"/>
    <mergeCell ref="AO51:AP51"/>
    <mergeCell ref="BM51:BN51"/>
    <mergeCell ref="Z24:AT24"/>
    <mergeCell ref="AV24:BR24"/>
    <mergeCell ref="O18:T18"/>
  </mergeCells>
  <conditionalFormatting sqref="W6">
    <cfRule type="cellIs" dxfId="68" priority="201" stopIfTrue="1" operator="equal">
      <formula>100</formula>
    </cfRule>
  </conditionalFormatting>
  <conditionalFormatting sqref="W7:W8">
    <cfRule type="cellIs" dxfId="67" priority="200" stopIfTrue="1" operator="equal">
      <formula>100</formula>
    </cfRule>
  </conditionalFormatting>
  <conditionalFormatting sqref="AU19:AU22">
    <cfRule type="cellIs" dxfId="66" priority="177" operator="equal">
      <formula>"err!"</formula>
    </cfRule>
  </conditionalFormatting>
  <conditionalFormatting sqref="Y19:Y22">
    <cfRule type="cellIs" dxfId="65" priority="176" operator="equal">
      <formula>"err!"</formula>
    </cfRule>
  </conditionalFormatting>
  <conditionalFormatting sqref="Y47">
    <cfRule type="cellIs" dxfId="64" priority="77" operator="equal">
      <formula>"err!"</formula>
    </cfRule>
  </conditionalFormatting>
  <conditionalFormatting sqref="AU26:AU29">
    <cfRule type="cellIs" dxfId="63" priority="159" operator="equal">
      <formula>"err!"</formula>
    </cfRule>
  </conditionalFormatting>
  <conditionalFormatting sqref="Y27:Y29">
    <cfRule type="cellIs" dxfId="62" priority="158" operator="equal">
      <formula>"err!"</formula>
    </cfRule>
  </conditionalFormatting>
  <conditionalFormatting sqref="Y26">
    <cfRule type="cellIs" dxfId="61" priority="157" operator="equal">
      <formula>"err!"</formula>
    </cfRule>
  </conditionalFormatting>
  <conditionalFormatting sqref="Y54">
    <cfRule type="cellIs" dxfId="60" priority="96" operator="equal">
      <formula>"err!"</formula>
    </cfRule>
  </conditionalFormatting>
  <conditionalFormatting sqref="AU40:AU43">
    <cfRule type="cellIs" dxfId="59" priority="139" operator="equal">
      <formula>"err!"</formula>
    </cfRule>
  </conditionalFormatting>
  <conditionalFormatting sqref="Y41:Y43">
    <cfRule type="cellIs" dxfId="58" priority="138" operator="equal">
      <formula>"err!"</formula>
    </cfRule>
  </conditionalFormatting>
  <conditionalFormatting sqref="Y40">
    <cfRule type="cellIs" dxfId="57" priority="137" operator="equal">
      <formula>"err!"</formula>
    </cfRule>
  </conditionalFormatting>
  <conditionalFormatting sqref="AU33:AU36">
    <cfRule type="cellIs" dxfId="56" priority="120" operator="equal">
      <formula>"err!"</formula>
    </cfRule>
  </conditionalFormatting>
  <conditionalFormatting sqref="Y34:Y36">
    <cfRule type="cellIs" dxfId="55" priority="119" operator="equal">
      <formula>"err!"</formula>
    </cfRule>
  </conditionalFormatting>
  <conditionalFormatting sqref="Y33">
    <cfRule type="cellIs" dxfId="54" priority="118" operator="equal">
      <formula>"err!"</formula>
    </cfRule>
  </conditionalFormatting>
  <conditionalFormatting sqref="AU54:AU57">
    <cfRule type="cellIs" dxfId="53" priority="98" operator="equal">
      <formula>"err!"</formula>
    </cfRule>
  </conditionalFormatting>
  <conditionalFormatting sqref="Y55:Y57">
    <cfRule type="cellIs" dxfId="52" priority="97" operator="equal">
      <formula>"err!"</formula>
    </cfRule>
  </conditionalFormatting>
  <conditionalFormatting sqref="AU47:AU50">
    <cfRule type="cellIs" dxfId="51" priority="79" operator="equal">
      <formula>"err!"</formula>
    </cfRule>
  </conditionalFormatting>
  <conditionalFormatting sqref="Y48:Y50">
    <cfRule type="cellIs" dxfId="50" priority="78" operator="equal">
      <formula>"err!"</formula>
    </cfRule>
  </conditionalFormatting>
  <conditionalFormatting sqref="AU6:AU8">
    <cfRule type="cellIs" dxfId="49" priority="71" operator="equal">
      <formula>"err!"</formula>
    </cfRule>
  </conditionalFormatting>
  <conditionalFormatting sqref="Y6:Y8">
    <cfRule type="cellIs" dxfId="48" priority="70" operator="equal">
      <formula>"err!"</formula>
    </cfRule>
  </conditionalFormatting>
  <conditionalFormatting sqref="AU12:AU14">
    <cfRule type="cellIs" dxfId="47" priority="69" operator="equal">
      <formula>"err!"</formula>
    </cfRule>
  </conditionalFormatting>
  <conditionalFormatting sqref="Y61">
    <cfRule type="cellIs" dxfId="46" priority="50" operator="equal">
      <formula>"err!"</formula>
    </cfRule>
  </conditionalFormatting>
  <conditionalFormatting sqref="AU61:AU64">
    <cfRule type="cellIs" dxfId="45" priority="52" operator="equal">
      <formula>"err!"</formula>
    </cfRule>
  </conditionalFormatting>
  <conditionalFormatting sqref="Y62:Y64">
    <cfRule type="cellIs" dxfId="44" priority="51" operator="equal">
      <formula>"err!"</formula>
    </cfRule>
  </conditionalFormatting>
  <conditionalFormatting sqref="AS6">
    <cfRule type="cellIs" dxfId="43" priority="48" stopIfTrue="1" operator="equal">
      <formula>100</formula>
    </cfRule>
  </conditionalFormatting>
  <conditionalFormatting sqref="AS7:AS8">
    <cfRule type="cellIs" dxfId="42" priority="47" stopIfTrue="1" operator="equal">
      <formula>100</formula>
    </cfRule>
  </conditionalFormatting>
  <conditionalFormatting sqref="AS12">
    <cfRule type="cellIs" dxfId="41" priority="44" stopIfTrue="1" operator="equal">
      <formula>100</formula>
    </cfRule>
  </conditionalFormatting>
  <conditionalFormatting sqref="AS13:AS14">
    <cfRule type="cellIs" dxfId="40" priority="43" stopIfTrue="1" operator="equal">
      <formula>100</formula>
    </cfRule>
  </conditionalFormatting>
  <conditionalFormatting sqref="W22">
    <cfRule type="cellIs" dxfId="39" priority="42" stopIfTrue="1" operator="equal">
      <formula>100</formula>
    </cfRule>
  </conditionalFormatting>
  <conditionalFormatting sqref="W19:W21">
    <cfRule type="cellIs" dxfId="38" priority="41" stopIfTrue="1" operator="equal">
      <formula>100</formula>
    </cfRule>
  </conditionalFormatting>
  <conditionalFormatting sqref="AS22">
    <cfRule type="cellIs" dxfId="37" priority="40" stopIfTrue="1" operator="equal">
      <formula>100</formula>
    </cfRule>
  </conditionalFormatting>
  <conditionalFormatting sqref="AS19:AS21">
    <cfRule type="cellIs" dxfId="36" priority="39" stopIfTrue="1" operator="equal">
      <formula>100</formula>
    </cfRule>
  </conditionalFormatting>
  <conditionalFormatting sqref="BQ22">
    <cfRule type="cellIs" dxfId="35" priority="38" stopIfTrue="1" operator="equal">
      <formula>100</formula>
    </cfRule>
  </conditionalFormatting>
  <conditionalFormatting sqref="BQ19:BQ21">
    <cfRule type="cellIs" dxfId="34" priority="37" stopIfTrue="1" operator="equal">
      <formula>100</formula>
    </cfRule>
  </conditionalFormatting>
  <conditionalFormatting sqref="BQ61:BQ63">
    <cfRule type="cellIs" dxfId="33" priority="1" stopIfTrue="1" operator="equal">
      <formula>100</formula>
    </cfRule>
  </conditionalFormatting>
  <conditionalFormatting sqref="W29">
    <cfRule type="cellIs" dxfId="32" priority="36" stopIfTrue="1" operator="equal">
      <formula>100</formula>
    </cfRule>
  </conditionalFormatting>
  <conditionalFormatting sqref="W26:W28">
    <cfRule type="cellIs" dxfId="31" priority="35" stopIfTrue="1" operator="equal">
      <formula>100</formula>
    </cfRule>
  </conditionalFormatting>
  <conditionalFormatting sqref="AS29">
    <cfRule type="cellIs" dxfId="30" priority="34" stopIfTrue="1" operator="equal">
      <formula>100</formula>
    </cfRule>
  </conditionalFormatting>
  <conditionalFormatting sqref="AS26:AS28">
    <cfRule type="cellIs" dxfId="29" priority="33" stopIfTrue="1" operator="equal">
      <formula>100</formula>
    </cfRule>
  </conditionalFormatting>
  <conditionalFormatting sqref="BQ29">
    <cfRule type="cellIs" dxfId="28" priority="32" stopIfTrue="1" operator="equal">
      <formula>100</formula>
    </cfRule>
  </conditionalFormatting>
  <conditionalFormatting sqref="BQ26:BQ28">
    <cfRule type="cellIs" dxfId="27" priority="31" stopIfTrue="1" operator="equal">
      <formula>100</formula>
    </cfRule>
  </conditionalFormatting>
  <conditionalFormatting sqref="W36">
    <cfRule type="cellIs" dxfId="26" priority="30" stopIfTrue="1" operator="equal">
      <formula>100</formula>
    </cfRule>
  </conditionalFormatting>
  <conditionalFormatting sqref="W33:W35">
    <cfRule type="cellIs" dxfId="25" priority="29" stopIfTrue="1" operator="equal">
      <formula>100</formula>
    </cfRule>
  </conditionalFormatting>
  <conditionalFormatting sqref="AS36">
    <cfRule type="cellIs" dxfId="24" priority="28" stopIfTrue="1" operator="equal">
      <formula>100</formula>
    </cfRule>
  </conditionalFormatting>
  <conditionalFormatting sqref="AS33:AS35">
    <cfRule type="cellIs" dxfId="23" priority="27" stopIfTrue="1" operator="equal">
      <formula>100</formula>
    </cfRule>
  </conditionalFormatting>
  <conditionalFormatting sqref="BQ36">
    <cfRule type="cellIs" dxfId="22" priority="26" stopIfTrue="1" operator="equal">
      <formula>100</formula>
    </cfRule>
  </conditionalFormatting>
  <conditionalFormatting sqref="BQ33:BQ35">
    <cfRule type="cellIs" dxfId="21" priority="25" stopIfTrue="1" operator="equal">
      <formula>100</formula>
    </cfRule>
  </conditionalFormatting>
  <conditionalFormatting sqref="W43">
    <cfRule type="cellIs" dxfId="20" priority="24" stopIfTrue="1" operator="equal">
      <formula>100</formula>
    </cfRule>
  </conditionalFormatting>
  <conditionalFormatting sqref="W40:W42">
    <cfRule type="cellIs" dxfId="19" priority="23" stopIfTrue="1" operator="equal">
      <formula>100</formula>
    </cfRule>
  </conditionalFormatting>
  <conditionalFormatting sqref="AS43">
    <cfRule type="cellIs" dxfId="18" priority="22" stopIfTrue="1" operator="equal">
      <formula>100</formula>
    </cfRule>
  </conditionalFormatting>
  <conditionalFormatting sqref="AS40:AS42">
    <cfRule type="cellIs" dxfId="17" priority="21" stopIfTrue="1" operator="equal">
      <formula>100</formula>
    </cfRule>
  </conditionalFormatting>
  <conditionalFormatting sqref="BQ43">
    <cfRule type="cellIs" dxfId="16" priority="20" stopIfTrue="1" operator="equal">
      <formula>100</formula>
    </cfRule>
  </conditionalFormatting>
  <conditionalFormatting sqref="BQ40:BQ42">
    <cfRule type="cellIs" dxfId="15" priority="19" stopIfTrue="1" operator="equal">
      <formula>100</formula>
    </cfRule>
  </conditionalFormatting>
  <conditionalFormatting sqref="W50">
    <cfRule type="cellIs" dxfId="14" priority="18" stopIfTrue="1" operator="equal">
      <formula>100</formula>
    </cfRule>
  </conditionalFormatting>
  <conditionalFormatting sqref="W47:W49">
    <cfRule type="cellIs" dxfId="13" priority="17" stopIfTrue="1" operator="equal">
      <formula>100</formula>
    </cfRule>
  </conditionalFormatting>
  <conditionalFormatting sqref="AS50">
    <cfRule type="cellIs" dxfId="12" priority="16" stopIfTrue="1" operator="equal">
      <formula>100</formula>
    </cfRule>
  </conditionalFormatting>
  <conditionalFormatting sqref="AS47:AS49">
    <cfRule type="cellIs" dxfId="11" priority="15" stopIfTrue="1" operator="equal">
      <formula>100</formula>
    </cfRule>
  </conditionalFormatting>
  <conditionalFormatting sqref="BQ50">
    <cfRule type="cellIs" dxfId="10" priority="14" stopIfTrue="1" operator="equal">
      <formula>100</formula>
    </cfRule>
  </conditionalFormatting>
  <conditionalFormatting sqref="BQ47:BQ49">
    <cfRule type="cellIs" dxfId="9" priority="13" stopIfTrue="1" operator="equal">
      <formula>100</formula>
    </cfRule>
  </conditionalFormatting>
  <conditionalFormatting sqref="W57">
    <cfRule type="cellIs" dxfId="8" priority="12" stopIfTrue="1" operator="equal">
      <formula>100</formula>
    </cfRule>
  </conditionalFormatting>
  <conditionalFormatting sqref="W54:W56">
    <cfRule type="cellIs" dxfId="7" priority="11" stopIfTrue="1" operator="equal">
      <formula>100</formula>
    </cfRule>
  </conditionalFormatting>
  <conditionalFormatting sqref="AS57">
    <cfRule type="cellIs" dxfId="6" priority="10" stopIfTrue="1" operator="equal">
      <formula>100</formula>
    </cfRule>
  </conditionalFormatting>
  <conditionalFormatting sqref="AS54:AS56">
    <cfRule type="cellIs" dxfId="5" priority="9" stopIfTrue="1" operator="equal">
      <formula>100</formula>
    </cfRule>
  </conditionalFormatting>
  <conditionalFormatting sqref="W64">
    <cfRule type="cellIs" dxfId="4" priority="6" stopIfTrue="1" operator="equal">
      <formula>100</formula>
    </cfRule>
  </conditionalFormatting>
  <conditionalFormatting sqref="W61:W63">
    <cfRule type="cellIs" dxfId="3" priority="5" stopIfTrue="1" operator="equal">
      <formula>100</formula>
    </cfRule>
  </conditionalFormatting>
  <conditionalFormatting sqref="AS64">
    <cfRule type="cellIs" dxfId="2" priority="4" stopIfTrue="1" operator="equal">
      <formula>100</formula>
    </cfRule>
  </conditionalFormatting>
  <conditionalFormatting sqref="AS61:AS63">
    <cfRule type="cellIs" dxfId="1" priority="3" stopIfTrue="1" operator="equal">
      <formula>100</formula>
    </cfRule>
  </conditionalFormatting>
  <conditionalFormatting sqref="BQ64">
    <cfRule type="cellIs" dxfId="0" priority="2" stopIfTrue="1" operator="equal">
      <formula>100</formula>
    </cfRule>
  </conditionalFormatting>
  <pageMargins left="0" right="0" top="0.55118110236220474" bottom="0.55118110236220474" header="0.31496062992125984" footer="0.31496062992125984"/>
  <pageSetup paperSize="9" scale="9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cal2015-2016</vt:lpstr>
      <vt:lpstr>provinces</vt:lpstr>
      <vt:lpstr>LF_H</vt:lpstr>
      <vt:lpstr>LF_D</vt:lpstr>
      <vt:lpstr>sélections</vt:lpstr>
      <vt:lpstr>récap_D</vt:lpstr>
      <vt:lpstr>récap_H</vt:lpstr>
      <vt:lpstr>Résultats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Vincent</cp:lastModifiedBy>
  <cp:revision/>
  <dcterms:created xsi:type="dcterms:W3CDTF">2013-05-26T09:07:01Z</dcterms:created>
  <dcterms:modified xsi:type="dcterms:W3CDTF">2015-10-04T01:36:40Z</dcterms:modified>
</cp:coreProperties>
</file>